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RADNO\Financijski plan i rebalans\FI 2025\"/>
    </mc:Choice>
  </mc:AlternateContent>
  <xr:revisionPtr revIDLastSave="0" documentId="13_ncr:1_{A15E5D74-6C1E-4985-900D-4E9B9BAC1A52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AŽETAK" sheetId="10" r:id="rId1"/>
    <sheet name=" Račun prihoda i rashoda" sheetId="3" r:id="rId2"/>
    <sheet name="Prihodi i rashodi prema izvorim" sheetId="8" r:id="rId3"/>
    <sheet name="Rashodi po funk klas" sheetId="12" r:id="rId4"/>
    <sheet name="POSEBNI DIO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H18" i="7"/>
  <c r="I18" i="7"/>
  <c r="G18" i="7"/>
  <c r="H26" i="7"/>
  <c r="I26" i="7"/>
  <c r="G26" i="7"/>
  <c r="I27" i="7"/>
  <c r="H27" i="7"/>
  <c r="G27" i="7"/>
  <c r="G45" i="7"/>
  <c r="I72" i="7"/>
  <c r="H72" i="7"/>
  <c r="G72" i="7"/>
  <c r="G73" i="7"/>
  <c r="H73" i="7"/>
  <c r="I73" i="7"/>
  <c r="H69" i="7"/>
  <c r="I69" i="7"/>
  <c r="G69" i="7"/>
  <c r="H62" i="7"/>
  <c r="H45" i="7" s="1"/>
  <c r="H6" i="7" s="1"/>
  <c r="G62" i="7"/>
  <c r="G63" i="7"/>
  <c r="H63" i="7"/>
  <c r="I63" i="7"/>
  <c r="I62" i="7" s="1"/>
  <c r="I45" i="7" s="1"/>
  <c r="I6" i="7" s="1"/>
  <c r="H55" i="7"/>
  <c r="I55" i="7"/>
  <c r="G55" i="7"/>
  <c r="H49" i="7"/>
  <c r="I49" i="7"/>
  <c r="G49" i="7"/>
  <c r="G50" i="7"/>
  <c r="F42" i="7"/>
  <c r="F43" i="7"/>
  <c r="E42" i="7"/>
  <c r="E43" i="7"/>
  <c r="H39" i="7"/>
  <c r="I39" i="7"/>
  <c r="G39" i="7"/>
  <c r="H40" i="7"/>
  <c r="I40" i="7"/>
  <c r="G40" i="7"/>
  <c r="H33" i="7"/>
  <c r="I33" i="7"/>
  <c r="G33" i="7"/>
  <c r="H30" i="7"/>
  <c r="I30" i="7"/>
  <c r="G30" i="7"/>
  <c r="G28" i="7"/>
  <c r="H28" i="7"/>
  <c r="I28" i="7"/>
  <c r="F45" i="7"/>
  <c r="F6" i="7" s="1"/>
  <c r="F55" i="7"/>
  <c r="F60" i="7"/>
  <c r="F56" i="7"/>
  <c r="H46" i="7"/>
  <c r="I46" i="7"/>
  <c r="G46" i="7"/>
  <c r="H47" i="7"/>
  <c r="I47" i="7"/>
  <c r="G47" i="7"/>
  <c r="F27" i="7"/>
  <c r="F37" i="7"/>
  <c r="F30" i="7"/>
  <c r="F7" i="7"/>
  <c r="H19" i="7"/>
  <c r="I19" i="7"/>
  <c r="G19" i="7"/>
  <c r="H23" i="7"/>
  <c r="I23" i="7"/>
  <c r="G23" i="7"/>
  <c r="H20" i="7"/>
  <c r="I20" i="7"/>
  <c r="G20" i="7"/>
  <c r="I7" i="7"/>
  <c r="H7" i="7"/>
  <c r="G7" i="7"/>
  <c r="F10" i="12"/>
  <c r="F11" i="12"/>
  <c r="E10" i="12"/>
  <c r="E11" i="12"/>
  <c r="D10" i="12"/>
  <c r="D11" i="12"/>
  <c r="C10" i="12"/>
  <c r="C11" i="12"/>
  <c r="F28" i="8"/>
  <c r="E28" i="8"/>
  <c r="E41" i="8"/>
  <c r="F41" i="8"/>
  <c r="E37" i="8"/>
  <c r="F37" i="8"/>
  <c r="E34" i="8"/>
  <c r="F34" i="8"/>
  <c r="E31" i="8"/>
  <c r="F31" i="8"/>
  <c r="F29" i="8"/>
  <c r="E29" i="8"/>
  <c r="D29" i="8"/>
  <c r="D41" i="8"/>
  <c r="D37" i="8"/>
  <c r="D34" i="8"/>
  <c r="D28" i="8" s="1"/>
  <c r="D31" i="8"/>
  <c r="C37" i="8"/>
  <c r="C41" i="8"/>
  <c r="C34" i="8"/>
  <c r="C31" i="8"/>
  <c r="C29" i="8"/>
  <c r="C28" i="8" s="1"/>
  <c r="C15" i="8"/>
  <c r="F13" i="8"/>
  <c r="E13" i="8"/>
  <c r="D13" i="8"/>
  <c r="C13" i="8"/>
  <c r="F11" i="8"/>
  <c r="F10" i="8" s="1"/>
  <c r="E11" i="8"/>
  <c r="E10" i="8" s="1"/>
  <c r="D11" i="8"/>
  <c r="D10" i="8" s="1"/>
  <c r="C11" i="8"/>
  <c r="C10" i="8" s="1"/>
  <c r="E20" i="8"/>
  <c r="F20" i="8"/>
  <c r="D20" i="8"/>
  <c r="D17" i="8"/>
  <c r="F17" i="8"/>
  <c r="E17" i="8"/>
  <c r="F15" i="8"/>
  <c r="E15" i="8"/>
  <c r="D15" i="8"/>
  <c r="C20" i="8"/>
  <c r="C17" i="8"/>
  <c r="H22" i="3"/>
  <c r="H23" i="3"/>
  <c r="G22" i="3"/>
  <c r="G23" i="3"/>
  <c r="G29" i="3"/>
  <c r="H29" i="3"/>
  <c r="F23" i="3"/>
  <c r="F29" i="3"/>
  <c r="F22" i="3" l="1"/>
  <c r="E23" i="3" l="1"/>
  <c r="E22" i="3" s="1"/>
  <c r="E29" i="3"/>
  <c r="H11" i="3"/>
  <c r="H10" i="3" s="1"/>
  <c r="G11" i="3"/>
  <c r="G10" i="3" s="1"/>
  <c r="F11" i="3"/>
  <c r="F10" i="3" s="1"/>
  <c r="E15" i="3"/>
  <c r="F15" i="3"/>
  <c r="G15" i="3"/>
  <c r="H15" i="3"/>
  <c r="E11" i="3"/>
  <c r="E10" i="3" s="1"/>
  <c r="D15" i="3"/>
  <c r="H12" i="10"/>
  <c r="I12" i="10"/>
  <c r="J12" i="10"/>
  <c r="F33" i="7" l="1"/>
  <c r="F28" i="7" l="1"/>
  <c r="F23" i="7"/>
  <c r="F20" i="7"/>
  <c r="F19" i="7" l="1"/>
  <c r="F18" i="7" s="1"/>
  <c r="F73" i="7" l="1"/>
  <c r="F72" i="7" s="1"/>
  <c r="F70" i="7"/>
  <c r="F69" i="7" s="1"/>
  <c r="F63" i="7"/>
  <c r="F62" i="7" s="1"/>
  <c r="F58" i="7"/>
  <c r="F53" i="7"/>
  <c r="F52" i="7" s="1"/>
  <c r="F50" i="7"/>
  <c r="F49" i="7" s="1"/>
  <c r="F47" i="7"/>
  <c r="F46" i="7" s="1"/>
  <c r="F40" i="7"/>
  <c r="F39" i="7" s="1"/>
  <c r="F26" i="7"/>
  <c r="E73" i="7" l="1"/>
  <c r="E72" i="7" s="1"/>
  <c r="E70" i="7"/>
  <c r="E69" i="7" s="1"/>
  <c r="E67" i="7"/>
  <c r="E65" i="7"/>
  <c r="E62" i="7" s="1"/>
  <c r="E60" i="7"/>
  <c r="E58" i="7"/>
  <c r="E55" i="7" s="1"/>
  <c r="E53" i="7"/>
  <c r="E52" i="7" s="1"/>
  <c r="E50" i="7"/>
  <c r="E49" i="7" s="1"/>
  <c r="E47" i="7"/>
  <c r="E46" i="7" s="1"/>
  <c r="E40" i="7"/>
  <c r="E39" i="7" s="1"/>
  <c r="E33" i="7"/>
  <c r="E14" i="7" s="1"/>
  <c r="E30" i="7"/>
  <c r="E12" i="7" s="1"/>
  <c r="E28" i="7"/>
  <c r="E23" i="7"/>
  <c r="E20" i="7"/>
  <c r="E19" i="7" l="1"/>
  <c r="E18" i="7" s="1"/>
  <c r="E6" i="7" s="1"/>
  <c r="E8" i="7"/>
  <c r="E7" i="7" s="1"/>
  <c r="B10" i="12"/>
  <c r="B11" i="12"/>
  <c r="B29" i="8"/>
  <c r="B31" i="8"/>
  <c r="B34" i="8"/>
  <c r="B37" i="8"/>
  <c r="B41" i="8"/>
  <c r="B15" i="8"/>
  <c r="B17" i="8"/>
  <c r="B20" i="8"/>
  <c r="B28" i="8" l="1"/>
  <c r="B11" i="8"/>
  <c r="D29" i="3"/>
  <c r="D23" i="3"/>
  <c r="D22" i="3" s="1"/>
  <c r="D11" i="3"/>
  <c r="D10" i="3" s="1"/>
  <c r="F15" i="10"/>
  <c r="F12" i="10"/>
  <c r="B10" i="8" l="1"/>
  <c r="F41" i="10"/>
  <c r="G38" i="10" s="1"/>
  <c r="G41" i="10" s="1"/>
  <c r="H38" i="10" s="1"/>
  <c r="H41" i="10" s="1"/>
  <c r="I38" i="10" s="1"/>
  <c r="I41" i="10" s="1"/>
  <c r="J38" i="10" s="1"/>
  <c r="J41" i="10" s="1"/>
  <c r="J25" i="10"/>
  <c r="I25" i="10"/>
  <c r="H25" i="10"/>
  <c r="G25" i="10"/>
  <c r="F25" i="10"/>
  <c r="J15" i="10"/>
  <c r="I15" i="10"/>
  <c r="H15" i="10"/>
  <c r="G15" i="10"/>
  <c r="G12" i="10"/>
  <c r="F18" i="10"/>
  <c r="J18" i="10" l="1"/>
  <c r="J26" i="10" s="1"/>
  <c r="J32" i="10" s="1"/>
  <c r="J33" i="10" s="1"/>
  <c r="G18" i="10"/>
  <c r="G26" i="10" s="1"/>
  <c r="G32" i="10" s="1"/>
  <c r="G33" i="10" s="1"/>
  <c r="H18" i="10"/>
  <c r="H26" i="10" s="1"/>
  <c r="H32" i="10" s="1"/>
  <c r="H33" i="10" s="1"/>
  <c r="I18" i="10"/>
  <c r="I26" i="10" s="1"/>
  <c r="I32" i="10" s="1"/>
  <c r="I33" i="10" s="1"/>
  <c r="F26" i="10"/>
  <c r="F32" i="10" s="1"/>
  <c r="F33" i="10" s="1"/>
</calcChain>
</file>

<file path=xl/sharedStrings.xml><?xml version="1.0" encoding="utf-8"?>
<sst xmlns="http://schemas.openxmlformats.org/spreadsheetml/2006/main" count="267" uniqueCount="146">
  <si>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</si>
  <si>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</si>
  <si>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</si>
  <si>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</si>
  <si>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</si>
  <si>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</si>
  <si>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</si>
  <si>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</si>
  <si>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</si>
  <si>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</si>
  <si>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</si>
  <si>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</si>
  <si>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</si>
  <si>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</si>
  <si>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</si>
  <si>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</si>
  <si>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</si>
  <si>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</si>
  <si>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</si>
  <si>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</si>
  <si>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</si>
  <si>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</si>
  <si>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</si>
  <si>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</si>
  <si>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</si>
  <si>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</si>
  <si>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</si>
  <si>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</si>
  <si>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</si>
  <si>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</si>
  <si>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</si>
  <si>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RASHODI POSLOVANJA PREMA EKONOMSKOJ KLASIFIKACIJI</t>
  </si>
  <si>
    <t>RASHODI POSLOVANJA PREMA IZVORIMA FINANCIRANJA</t>
  </si>
  <si>
    <t>Brojčana oznaka i naziv</t>
  </si>
  <si>
    <t>1 Opći prihodi i primici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</si>
  <si>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</si>
  <si>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</si>
  <si>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</si>
  <si>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</si>
  <si>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</si>
  <si>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</si>
  <si>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</si>
  <si>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</si>
  <si>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</si>
  <si>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</si>
  <si>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PROGRAM 1206</t>
  </si>
  <si>
    <t>Tekući projekt T120602</t>
  </si>
  <si>
    <t>Izvor financiranja 1.1.1.</t>
  </si>
  <si>
    <t>Izvor financiranja 5.6.1.</t>
  </si>
  <si>
    <t>Opći prihodi i primici</t>
  </si>
  <si>
    <t>Fondovi EU</t>
  </si>
  <si>
    <t>PROGRAM 1207</t>
  </si>
  <si>
    <t>Aktivnost A120701</t>
  </si>
  <si>
    <t>Zakonski standard ustanova u obrazovanju</t>
  </si>
  <si>
    <t>Decentralizirana sredstva</t>
  </si>
  <si>
    <t>Izvor financiranja 5.8.1.</t>
  </si>
  <si>
    <t>Ostale pom.prorač.kor.</t>
  </si>
  <si>
    <t xml:space="preserve">Rashodi za zaposlene </t>
  </si>
  <si>
    <t>Aktivnost A120702</t>
  </si>
  <si>
    <t>Investicijska ulaganja u OŠ</t>
  </si>
  <si>
    <t>Izvor financiranja 4.4.1.</t>
  </si>
  <si>
    <t>Aktivnost A120801</t>
  </si>
  <si>
    <t>Naknade građanima i kućanstvima</t>
  </si>
  <si>
    <t>Aktivnost A120804</t>
  </si>
  <si>
    <t>Financiranje školskih projekata</t>
  </si>
  <si>
    <t>Aktivnost A120808</t>
  </si>
  <si>
    <t>Nabava udžbenika za učenike OŠ</t>
  </si>
  <si>
    <t>Ras.za nab.prozv.dugo.im.</t>
  </si>
  <si>
    <t>Aktivnost A120818</t>
  </si>
  <si>
    <t>Organizacija prehrane u OŠ</t>
  </si>
  <si>
    <t>Aktivnost A120819</t>
  </si>
  <si>
    <t>Opkskrba higijenskim potrepštinama</t>
  </si>
  <si>
    <t>Ostali rashodi</t>
  </si>
  <si>
    <t>Aktivnost A120810</t>
  </si>
  <si>
    <t>Izvor financiranja 6.2.1.</t>
  </si>
  <si>
    <t>Ostale aktivnosti OŠ</t>
  </si>
  <si>
    <t>FINANCIJSKI PLAN PRORAČUNSKOG KORISNIKA JEDINICE LOKALNE I PODRUČNE (REGIONALNE) SAMOUPRAVE 
ZA 2025. I PROJEKCIJA ZA 2026. I 2027. GODINU</t>
  </si>
  <si>
    <t>Izvršenje 2023.</t>
  </si>
  <si>
    <t>Plan 2024.</t>
  </si>
  <si>
    <t>Plan 2025.</t>
  </si>
  <si>
    <t>Projekcija 2026.</t>
  </si>
  <si>
    <t>Projekcija  2027.</t>
  </si>
  <si>
    <t>Prihodi od prodaje proizvoda i roba te pruženih usluga i prihodi od donacija</t>
  </si>
  <si>
    <t>Naknade građanima i kućanstvima na temelju osiguranja i druge naknade</t>
  </si>
  <si>
    <t>A1. PRIHODI POSLOVANJA PREMA EKONOMSKOJ KLASIFIKACIJI</t>
  </si>
  <si>
    <t xml:space="preserve">6 Donacije </t>
  </si>
  <si>
    <t>3 Vlastiti prihodi</t>
  </si>
  <si>
    <t xml:space="preserve">   11 Opći prihodi i primici</t>
  </si>
  <si>
    <t xml:space="preserve">   32 Vlastiti prihodi</t>
  </si>
  <si>
    <t xml:space="preserve">   44 Decentralizirana sredstva</t>
  </si>
  <si>
    <t xml:space="preserve">   56 Fondovi EU</t>
  </si>
  <si>
    <t xml:space="preserve">   62 Donacije</t>
  </si>
  <si>
    <t xml:space="preserve">   32 Vlastiti prihodi - prenesena sredstva</t>
  </si>
  <si>
    <t>4 Prihodi za posebne namjene</t>
  </si>
  <si>
    <t>5 Pomoći</t>
  </si>
  <si>
    <t xml:space="preserve">   43 Prihodi za posebne namjene prenesena srestva</t>
  </si>
  <si>
    <t xml:space="preserve">  62 Donacije - prenesena sredstva</t>
  </si>
  <si>
    <t xml:space="preserve">   58 Ostale pomoći prorač.k.</t>
  </si>
  <si>
    <t xml:space="preserve">EU projekti </t>
  </si>
  <si>
    <t>Europski soc.fond Zajedno možemo sve vol 6/7 pomoćnik u nastavi</t>
  </si>
  <si>
    <t>Ostali rashodi za zaposlene</t>
  </si>
  <si>
    <t>Redovno poslovanje škole</t>
  </si>
  <si>
    <t>Izvor  financiranja
4.4.1.</t>
  </si>
  <si>
    <t>PROGRAM 1208</t>
  </si>
  <si>
    <t>Pogram ustanova u obrazovanju iznad zakonskog standarda</t>
  </si>
  <si>
    <t>Financiranje radnih materijala za učenike osnovnih škola</t>
  </si>
  <si>
    <t>Izvor financiranja
1.1.1.</t>
  </si>
  <si>
    <t>Izvor financiranja 4.3.2.</t>
  </si>
  <si>
    <t>Prihodi za posebne namjene PK - prenesena sredstva</t>
  </si>
  <si>
    <t>Izvor financiranja 6.2.2.</t>
  </si>
  <si>
    <t>Dodatne djelatnosti OŠ</t>
  </si>
  <si>
    <t>Izvor financiranja
3.2.1.</t>
  </si>
  <si>
    <t>UKUPNI RASHODI</t>
  </si>
  <si>
    <t>09 OBRAZOVANJE</t>
  </si>
  <si>
    <t>091 PREDŠKOLSKO I OSNOVNO OBRAZOVANJE</t>
  </si>
  <si>
    <t>A2. PRIHODI POSLOVANJA PREMA IZVORIMA FINANCIRANJA</t>
  </si>
  <si>
    <t>A3. RASHODI PREMA FUNKCIJSKOJ KLASIFIKACIJI</t>
  </si>
  <si>
    <t>Izvor financiranja
3.2.2.</t>
  </si>
  <si>
    <t>Vlastiti prihodi - prenesena sredstva</t>
  </si>
  <si>
    <t xml:space="preserve">Glava 10202 </t>
  </si>
  <si>
    <t>Ustanove u obrazovanju</t>
  </si>
  <si>
    <t>12296 O.Š. Braća Glumac - Lastovo</t>
  </si>
  <si>
    <t>Izvor 11</t>
  </si>
  <si>
    <t>Prihodi za posebne namjene - prenesena sredstva</t>
  </si>
  <si>
    <t>Izvor 43</t>
  </si>
  <si>
    <t>Izvor 44</t>
  </si>
  <si>
    <t>Izvor 56</t>
  </si>
  <si>
    <t>Izvor 62</t>
  </si>
  <si>
    <t>Izvor 58</t>
  </si>
  <si>
    <t>Ostale pomoći PK</t>
  </si>
  <si>
    <t>Izvor 32</t>
  </si>
  <si>
    <t>Donacije PK</t>
  </si>
  <si>
    <t>Donacije PK- prenesena sredstva</t>
  </si>
  <si>
    <t>Donacije PK - prenesena sredstva</t>
  </si>
  <si>
    <t>Vlastiti prihodi PK</t>
  </si>
  <si>
    <t>Vlastiti prihodi PK - prenesena sredstva</t>
  </si>
  <si>
    <t>,</t>
  </si>
  <si>
    <t xml:space="preserve">   58 Ostale pomoći PK - prenesena sredstva</t>
  </si>
  <si>
    <t>Ostale pomoći PK - prenesena sredstva</t>
  </si>
  <si>
    <t>Izvor financiranja 5.8.2.</t>
  </si>
  <si>
    <t>Kapitalni projekt K120703</t>
  </si>
  <si>
    <t>Kapitalna ulaganja u osnovne škole</t>
  </si>
  <si>
    <t>Osnovna škola "Braća Glumac"</t>
  </si>
  <si>
    <t>Dolac 11</t>
  </si>
  <si>
    <t>20290 Lastovo</t>
  </si>
  <si>
    <t>OIB: 80382692021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</si>
</sst>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el"/>
      <charset val="238"/>
    </font>
    <font>
      <sz val="12"/>
      <color theme="1"/>
      <name val="Ariel"/>
      <charset val="238"/>
    </font>
    <font>
      <sz val="11"/>
      <color theme="1"/>
      <name val="Ariel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8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3" fontId="6" fillId="2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6" fillId="2" borderId="4" xfId="0" applyNumberFormat="1" applyFont="1" applyFill="1" applyBorder="1" applyAlignment="1">
      <alignment horizontal="right"/>
    </xf>
    <xf numFmtId="0" fontId="0" fillId="0" borderId="3" xfId="0" applyBorder="1"/>
    <xf numFmtId="0" fontId="8" fillId="2" borderId="3" xfId="0" applyNumberFormat="1" applyFont="1" applyFill="1" applyBorder="1" applyAlignment="1" applyProtection="1">
      <alignment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 indent="1"/>
    </xf>
    <xf numFmtId="0" fontId="22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8" fillId="2" borderId="7" xfId="0" quotePrefix="1" applyFont="1" applyFill="1" applyBorder="1" applyAlignment="1">
      <alignment horizontal="left" vertical="center" wrapText="1"/>
    </xf>
    <xf numFmtId="3" fontId="6" fillId="4" borderId="4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3" fontId="6" fillId="5" borderId="4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4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/>
    </xf>
    <xf numFmtId="3" fontId="6" fillId="2" borderId="8" xfId="0" applyNumberFormat="1" applyFont="1" applyFill="1" applyBorder="1" applyAlignment="1">
      <alignment horizontal="right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vertical="center" wrapText="1"/>
    </xf>
    <xf numFmtId="0" fontId="22" fillId="4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topLeftCell="A4" workbookViewId="0">
      <selection activeCell="N21" sqref="N21"/>
    </sheetView>
  </sheetViews>
  <sheetFormatPr defaultRowHeight="15"/>
  <cols>
    <col min="5" max="10" width="25.28515625" customWidth="1"/>
  </cols>
  <sheetData>
    <row r="1" spans="1:10" ht="15.75">
      <c r="A1" s="96" t="s">
        <v>142</v>
      </c>
      <c r="B1" s="97"/>
      <c r="C1" s="97"/>
      <c r="D1" s="98"/>
    </row>
    <row r="2" spans="1:10" ht="15.75">
      <c r="A2" s="97" t="s">
        <v>143</v>
      </c>
      <c r="B2" s="97"/>
      <c r="C2" s="97"/>
      <c r="D2" s="98"/>
    </row>
    <row r="3" spans="1:10" ht="15.75">
      <c r="A3" s="97" t="s">
        <v>144</v>
      </c>
      <c r="B3" s="97"/>
      <c r="C3" s="97"/>
      <c r="D3" s="98"/>
    </row>
    <row r="4" spans="1:10" ht="15.75">
      <c r="A4" s="97" t="s">
        <v>145</v>
      </c>
      <c r="B4" s="97"/>
      <c r="C4" s="97"/>
      <c r="D4" s="98"/>
    </row>
    <row r="5" spans="1:10" ht="15.75">
      <c r="A5" s="101" t="s">
        <v>76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0" ht="18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5.75">
      <c r="A7" s="101" t="s">
        <v>14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0" ht="18">
      <c r="A8" s="23"/>
      <c r="B8" s="23"/>
      <c r="C8" s="23"/>
      <c r="D8" s="23"/>
      <c r="E8" s="23"/>
      <c r="F8" s="23"/>
      <c r="G8" s="23"/>
      <c r="H8" s="23"/>
      <c r="I8" s="5"/>
      <c r="J8" s="5"/>
    </row>
    <row r="9" spans="1:10" ht="15.75">
      <c r="A9" s="101" t="s">
        <v>18</v>
      </c>
      <c r="B9" s="102"/>
      <c r="C9" s="102"/>
      <c r="D9" s="102"/>
      <c r="E9" s="102"/>
      <c r="F9" s="102"/>
      <c r="G9" s="102"/>
      <c r="H9" s="102"/>
      <c r="I9" s="102"/>
      <c r="J9" s="102"/>
    </row>
    <row r="10" spans="1:10" ht="18">
      <c r="A10" s="1"/>
      <c r="B10" s="2"/>
      <c r="C10" s="2"/>
      <c r="D10" s="2"/>
      <c r="E10" s="6"/>
      <c r="F10" s="7"/>
      <c r="G10" s="7"/>
      <c r="H10" s="7"/>
      <c r="I10" s="7"/>
      <c r="J10" s="33" t="s">
        <v>24</v>
      </c>
    </row>
    <row r="11" spans="1:10">
      <c r="A11" s="26"/>
      <c r="B11" s="27"/>
      <c r="C11" s="27"/>
      <c r="D11" s="28"/>
      <c r="E11" s="29"/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</row>
    <row r="12" spans="1:10">
      <c r="A12" s="103" t="s">
        <v>0</v>
      </c>
      <c r="B12" s="104"/>
      <c r="C12" s="104"/>
      <c r="D12" s="104"/>
      <c r="E12" s="105"/>
      <c r="F12" s="30">
        <f>F13</f>
        <v>578233</v>
      </c>
      <c r="G12" s="30">
        <f t="shared" ref="G12:J12" si="0">G13+G14</f>
        <v>730080</v>
      </c>
      <c r="H12" s="30">
        <f t="shared" si="0"/>
        <v>782450</v>
      </c>
      <c r="I12" s="30">
        <f t="shared" si="0"/>
        <v>781700</v>
      </c>
      <c r="J12" s="30">
        <f t="shared" si="0"/>
        <v>781700</v>
      </c>
    </row>
    <row r="13" spans="1:10">
      <c r="A13" s="106" t="s">
        <v>25</v>
      </c>
      <c r="B13" s="107"/>
      <c r="C13" s="107"/>
      <c r="D13" s="107"/>
      <c r="E13" s="100"/>
      <c r="F13" s="31">
        <v>578233</v>
      </c>
      <c r="G13" s="31">
        <v>730080</v>
      </c>
      <c r="H13" s="31">
        <v>782450</v>
      </c>
      <c r="I13" s="31">
        <v>781700</v>
      </c>
      <c r="J13" s="31">
        <v>781700</v>
      </c>
    </row>
    <row r="14" spans="1:10">
      <c r="A14" s="108" t="s">
        <v>26</v>
      </c>
      <c r="B14" s="100"/>
      <c r="C14" s="100"/>
      <c r="D14" s="100"/>
      <c r="E14" s="100"/>
      <c r="F14" s="31"/>
      <c r="G14" s="31"/>
      <c r="H14" s="31"/>
      <c r="I14" s="31"/>
      <c r="J14" s="31"/>
    </row>
    <row r="15" spans="1:10">
      <c r="A15" s="34" t="s">
        <v>1</v>
      </c>
      <c r="B15" s="41"/>
      <c r="C15" s="41"/>
      <c r="D15" s="41"/>
      <c r="E15" s="41"/>
      <c r="F15" s="30">
        <f>F16+F17</f>
        <v>578651</v>
      </c>
      <c r="G15" s="30">
        <f t="shared" ref="G15:J15" si="1">G16+G17</f>
        <v>730747</v>
      </c>
      <c r="H15" s="30">
        <f t="shared" si="1"/>
        <v>782450</v>
      </c>
      <c r="I15" s="30">
        <f t="shared" si="1"/>
        <v>781700</v>
      </c>
      <c r="J15" s="30">
        <f t="shared" si="1"/>
        <v>781700</v>
      </c>
    </row>
    <row r="16" spans="1:10">
      <c r="A16" s="109" t="s">
        <v>27</v>
      </c>
      <c r="B16" s="107"/>
      <c r="C16" s="107"/>
      <c r="D16" s="107"/>
      <c r="E16" s="107"/>
      <c r="F16" s="31">
        <v>573606</v>
      </c>
      <c r="G16" s="31">
        <v>725747</v>
      </c>
      <c r="H16" s="31">
        <v>760150</v>
      </c>
      <c r="I16" s="31">
        <v>759400</v>
      </c>
      <c r="J16" s="31">
        <v>759400</v>
      </c>
    </row>
    <row r="17" spans="1:10">
      <c r="A17" s="99" t="s">
        <v>28</v>
      </c>
      <c r="B17" s="100"/>
      <c r="C17" s="100"/>
      <c r="D17" s="100"/>
      <c r="E17" s="100"/>
      <c r="F17" s="43">
        <v>5045</v>
      </c>
      <c r="G17" s="43">
        <v>5000</v>
      </c>
      <c r="H17" s="43">
        <v>22300</v>
      </c>
      <c r="I17" s="43">
        <v>22300</v>
      </c>
      <c r="J17" s="43">
        <v>22300</v>
      </c>
    </row>
    <row r="18" spans="1:10">
      <c r="A18" s="110" t="s">
        <v>36</v>
      </c>
      <c r="B18" s="104"/>
      <c r="C18" s="104"/>
      <c r="D18" s="104"/>
      <c r="E18" s="104"/>
      <c r="F18" s="30">
        <f>F12-F15</f>
        <v>-418</v>
      </c>
      <c r="G18" s="30">
        <f t="shared" ref="G18:J18" si="2">G12-G15</f>
        <v>-667</v>
      </c>
      <c r="H18" s="30">
        <f t="shared" si="2"/>
        <v>0</v>
      </c>
      <c r="I18" s="30">
        <f t="shared" si="2"/>
        <v>0</v>
      </c>
      <c r="J18" s="30">
        <f t="shared" si="2"/>
        <v>0</v>
      </c>
    </row>
    <row r="19" spans="1:10" ht="18">
      <c r="A19" s="23"/>
      <c r="B19" s="21"/>
      <c r="C19" s="21"/>
      <c r="D19" s="21"/>
      <c r="E19" s="21"/>
      <c r="F19" s="21"/>
      <c r="G19" s="21"/>
      <c r="H19" s="22"/>
      <c r="I19" s="22"/>
      <c r="J19" s="22"/>
    </row>
    <row r="20" spans="1:10" ht="15.75">
      <c r="A20" s="101" t="s">
        <v>19</v>
      </c>
      <c r="B20" s="102"/>
      <c r="C20" s="102"/>
      <c r="D20" s="102"/>
      <c r="E20" s="102"/>
      <c r="F20" s="102"/>
      <c r="G20" s="102"/>
      <c r="H20" s="102"/>
      <c r="I20" s="102"/>
      <c r="J20" s="102"/>
    </row>
    <row r="21" spans="1:10" ht="18">
      <c r="A21" s="23"/>
      <c r="B21" s="21"/>
      <c r="C21" s="21"/>
      <c r="D21" s="21"/>
      <c r="E21" s="21"/>
      <c r="F21" s="21"/>
      <c r="G21" s="21"/>
      <c r="H21" s="22"/>
      <c r="I21" s="22"/>
      <c r="J21" s="22"/>
    </row>
    <row r="22" spans="1:10">
      <c r="A22" s="26"/>
      <c r="B22" s="27"/>
      <c r="C22" s="27"/>
      <c r="D22" s="28"/>
      <c r="E22" s="29"/>
      <c r="F22" s="3" t="s">
        <v>77</v>
      </c>
      <c r="G22" s="3" t="s">
        <v>78</v>
      </c>
      <c r="H22" s="3" t="s">
        <v>79</v>
      </c>
      <c r="I22" s="3" t="s">
        <v>80</v>
      </c>
      <c r="J22" s="3" t="s">
        <v>81</v>
      </c>
    </row>
    <row r="23" spans="1:10">
      <c r="A23" s="99" t="s">
        <v>29</v>
      </c>
      <c r="B23" s="100"/>
      <c r="C23" s="100"/>
      <c r="D23" s="100"/>
      <c r="E23" s="100"/>
      <c r="F23" s="43"/>
      <c r="G23" s="43"/>
      <c r="H23" s="43"/>
      <c r="I23" s="43"/>
      <c r="J23" s="42"/>
    </row>
    <row r="24" spans="1:10">
      <c r="A24" s="99" t="s">
        <v>30</v>
      </c>
      <c r="B24" s="100"/>
      <c r="C24" s="100"/>
      <c r="D24" s="100"/>
      <c r="E24" s="100"/>
      <c r="F24" s="43"/>
      <c r="G24" s="43"/>
      <c r="H24" s="43"/>
      <c r="I24" s="43"/>
      <c r="J24" s="42"/>
    </row>
    <row r="25" spans="1:10">
      <c r="A25" s="110" t="s">
        <v>2</v>
      </c>
      <c r="B25" s="104"/>
      <c r="C25" s="104"/>
      <c r="D25" s="104"/>
      <c r="E25" s="104"/>
      <c r="F25" s="30">
        <f>F23-F24</f>
        <v>0</v>
      </c>
      <c r="G25" s="30">
        <f t="shared" ref="G25:J25" si="3">G23-G24</f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</row>
    <row r="26" spans="1:10">
      <c r="A26" s="110" t="s">
        <v>37</v>
      </c>
      <c r="B26" s="104"/>
      <c r="C26" s="104"/>
      <c r="D26" s="104"/>
      <c r="E26" s="104"/>
      <c r="F26" s="30">
        <f>F18+F25</f>
        <v>-418</v>
      </c>
      <c r="G26" s="30">
        <f t="shared" ref="G26:J26" si="4">G18+G25</f>
        <v>-667</v>
      </c>
      <c r="H26" s="30">
        <f t="shared" si="4"/>
        <v>0</v>
      </c>
      <c r="I26" s="30">
        <f t="shared" si="4"/>
        <v>0</v>
      </c>
      <c r="J26" s="30">
        <f t="shared" si="4"/>
        <v>0</v>
      </c>
    </row>
    <row r="27" spans="1:10" ht="18">
      <c r="A27" s="20"/>
      <c r="B27" s="21"/>
      <c r="C27" s="21"/>
      <c r="D27" s="21"/>
      <c r="E27" s="21"/>
      <c r="F27" s="21"/>
      <c r="G27" s="21"/>
      <c r="H27" s="22"/>
      <c r="I27" s="22"/>
      <c r="J27" s="22"/>
    </row>
    <row r="28" spans="1:10" ht="15.75">
      <c r="A28" s="101" t="s">
        <v>38</v>
      </c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ht="15.75">
      <c r="A29" s="39"/>
      <c r="B29" s="40"/>
      <c r="C29" s="40"/>
      <c r="D29" s="40"/>
      <c r="E29" s="40"/>
      <c r="F29" s="40"/>
      <c r="G29" s="40"/>
      <c r="H29" s="40"/>
      <c r="I29" s="40"/>
      <c r="J29" s="40"/>
    </row>
    <row r="30" spans="1:10">
      <c r="A30" s="26"/>
      <c r="B30" s="27"/>
      <c r="C30" s="27"/>
      <c r="D30" s="28"/>
      <c r="E30" s="29"/>
      <c r="F30" s="3" t="s">
        <v>77</v>
      </c>
      <c r="G30" s="3" t="s">
        <v>78</v>
      </c>
      <c r="H30" s="3" t="s">
        <v>79</v>
      </c>
      <c r="I30" s="3" t="s">
        <v>80</v>
      </c>
      <c r="J30" s="3" t="s">
        <v>81</v>
      </c>
    </row>
    <row r="31" spans="1:10" ht="15" customHeight="1">
      <c r="A31" s="113" t="s">
        <v>39</v>
      </c>
      <c r="B31" s="114"/>
      <c r="C31" s="114"/>
      <c r="D31" s="114"/>
      <c r="E31" s="115"/>
      <c r="F31" s="44">
        <v>1085</v>
      </c>
      <c r="G31" s="44">
        <v>0</v>
      </c>
      <c r="H31" s="44">
        <v>0</v>
      </c>
      <c r="I31" s="44">
        <v>0</v>
      </c>
      <c r="J31" s="45">
        <v>0</v>
      </c>
    </row>
    <row r="32" spans="1:10" ht="15" customHeight="1">
      <c r="A32" s="110" t="s">
        <v>40</v>
      </c>
      <c r="B32" s="104"/>
      <c r="C32" s="104"/>
      <c r="D32" s="104"/>
      <c r="E32" s="104"/>
      <c r="F32" s="46">
        <f>F26+F31</f>
        <v>667</v>
      </c>
      <c r="G32" s="46">
        <f t="shared" ref="G32:J32" si="5">G26+G31</f>
        <v>-667</v>
      </c>
      <c r="H32" s="46">
        <f t="shared" si="5"/>
        <v>0</v>
      </c>
      <c r="I32" s="46">
        <f t="shared" si="5"/>
        <v>0</v>
      </c>
      <c r="J32" s="47">
        <f t="shared" si="5"/>
        <v>0</v>
      </c>
    </row>
    <row r="33" spans="1:10" ht="45" customHeight="1">
      <c r="A33" s="103" t="s">
        <v>41</v>
      </c>
      <c r="B33" s="116"/>
      <c r="C33" s="116"/>
      <c r="D33" s="116"/>
      <c r="E33" s="117"/>
      <c r="F33" s="46">
        <f>F18+F25+F31-F32</f>
        <v>0</v>
      </c>
      <c r="G33" s="46">
        <f t="shared" ref="G33:J33" si="6">G18+G25+G31-G32</f>
        <v>0</v>
      </c>
      <c r="H33" s="46">
        <f t="shared" si="6"/>
        <v>0</v>
      </c>
      <c r="I33" s="46">
        <f t="shared" si="6"/>
        <v>0</v>
      </c>
      <c r="J33" s="47">
        <f t="shared" si="6"/>
        <v>0</v>
      </c>
    </row>
    <row r="34" spans="1:10" ht="15.75">
      <c r="A34" s="48"/>
      <c r="B34" s="49"/>
      <c r="C34" s="49"/>
      <c r="D34" s="49"/>
      <c r="E34" s="49"/>
      <c r="F34" s="49"/>
      <c r="G34" s="49"/>
      <c r="H34" s="49"/>
      <c r="I34" s="49"/>
      <c r="J34" s="49"/>
    </row>
    <row r="35" spans="1:10" ht="15.75">
      <c r="A35" s="118" t="s">
        <v>35</v>
      </c>
      <c r="B35" s="118"/>
      <c r="C35" s="118"/>
      <c r="D35" s="118"/>
      <c r="E35" s="118"/>
      <c r="F35" s="118"/>
      <c r="G35" s="118"/>
      <c r="H35" s="118"/>
      <c r="I35" s="118"/>
      <c r="J35" s="118"/>
    </row>
    <row r="36" spans="1:10" ht="18">
      <c r="A36" s="50"/>
      <c r="B36" s="51"/>
      <c r="C36" s="51"/>
      <c r="D36" s="51"/>
      <c r="E36" s="51"/>
      <c r="F36" s="51"/>
      <c r="G36" s="51"/>
      <c r="H36" s="52"/>
      <c r="I36" s="52"/>
      <c r="J36" s="52"/>
    </row>
    <row r="37" spans="1:10">
      <c r="A37" s="53"/>
      <c r="B37" s="54"/>
      <c r="C37" s="54"/>
      <c r="D37" s="55"/>
      <c r="E37" s="56"/>
      <c r="F37" s="3" t="s">
        <v>77</v>
      </c>
      <c r="G37" s="3" t="s">
        <v>78</v>
      </c>
      <c r="H37" s="3" t="s">
        <v>79</v>
      </c>
      <c r="I37" s="3" t="s">
        <v>80</v>
      </c>
      <c r="J37" s="3" t="s">
        <v>81</v>
      </c>
    </row>
    <row r="38" spans="1:10">
      <c r="A38" s="113" t="s">
        <v>39</v>
      </c>
      <c r="B38" s="114"/>
      <c r="C38" s="114"/>
      <c r="D38" s="114"/>
      <c r="E38" s="115"/>
      <c r="F38" s="44">
        <v>0</v>
      </c>
      <c r="G38" s="44">
        <f>F41</f>
        <v>0</v>
      </c>
      <c r="H38" s="44">
        <f>G41</f>
        <v>0</v>
      </c>
      <c r="I38" s="44">
        <f>H41</f>
        <v>0</v>
      </c>
      <c r="J38" s="45">
        <f>I41</f>
        <v>0</v>
      </c>
    </row>
    <row r="39" spans="1:10" ht="28.5" customHeight="1">
      <c r="A39" s="113" t="s">
        <v>42</v>
      </c>
      <c r="B39" s="114"/>
      <c r="C39" s="114"/>
      <c r="D39" s="114"/>
      <c r="E39" s="115"/>
      <c r="F39" s="44">
        <v>0</v>
      </c>
      <c r="G39" s="44">
        <v>0</v>
      </c>
      <c r="H39" s="44">
        <v>0</v>
      </c>
      <c r="I39" s="44">
        <v>0</v>
      </c>
      <c r="J39" s="45">
        <v>0</v>
      </c>
    </row>
    <row r="40" spans="1:10">
      <c r="A40" s="113" t="s">
        <v>43</v>
      </c>
      <c r="B40" s="119"/>
      <c r="C40" s="119"/>
      <c r="D40" s="119"/>
      <c r="E40" s="120"/>
      <c r="F40" s="44">
        <v>0</v>
      </c>
      <c r="G40" s="44">
        <v>0</v>
      </c>
      <c r="H40" s="44">
        <v>0</v>
      </c>
      <c r="I40" s="44">
        <v>0</v>
      </c>
      <c r="J40" s="45">
        <v>0</v>
      </c>
    </row>
    <row r="41" spans="1:10" ht="15" customHeight="1">
      <c r="A41" s="110" t="s">
        <v>40</v>
      </c>
      <c r="B41" s="104"/>
      <c r="C41" s="104"/>
      <c r="D41" s="104"/>
      <c r="E41" s="104"/>
      <c r="F41" s="32">
        <f>F38-F39+F40</f>
        <v>0</v>
      </c>
      <c r="G41" s="32">
        <f t="shared" ref="G41:J41" si="7">G38-G39+G40</f>
        <v>0</v>
      </c>
      <c r="H41" s="32">
        <f t="shared" si="7"/>
        <v>0</v>
      </c>
      <c r="I41" s="32">
        <f t="shared" si="7"/>
        <v>0</v>
      </c>
      <c r="J41" s="57">
        <f t="shared" si="7"/>
        <v>0</v>
      </c>
    </row>
    <row r="42" spans="1:10" ht="17.25" customHeight="1"/>
    <row r="43" spans="1:10">
      <c r="A43" s="111"/>
      <c r="B43" s="112"/>
      <c r="C43" s="112"/>
      <c r="D43" s="112"/>
      <c r="E43" s="112"/>
      <c r="F43" s="112"/>
      <c r="G43" s="112"/>
      <c r="H43" s="112"/>
      <c r="I43" s="112"/>
      <c r="J43" s="112"/>
    </row>
    <row r="44" spans="1:10" ht="9" customHeight="1"/>
  </sheetData>
  <mergeCells count="24">
    <mergeCell ref="A43:J43"/>
    <mergeCell ref="A25:E25"/>
    <mergeCell ref="A26:E26"/>
    <mergeCell ref="A28:J28"/>
    <mergeCell ref="A31:E31"/>
    <mergeCell ref="A32:E32"/>
    <mergeCell ref="A33:E33"/>
    <mergeCell ref="A35:J35"/>
    <mergeCell ref="A38:E38"/>
    <mergeCell ref="A39:E39"/>
    <mergeCell ref="A40:E40"/>
    <mergeCell ref="A41:E41"/>
    <mergeCell ref="A24:E24"/>
    <mergeCell ref="A5:J5"/>
    <mergeCell ref="A7:J7"/>
    <mergeCell ref="A9:J9"/>
    <mergeCell ref="A12:E12"/>
    <mergeCell ref="A13:E13"/>
    <mergeCell ref="A14:E14"/>
    <mergeCell ref="A16:E16"/>
    <mergeCell ref="A17:E17"/>
    <mergeCell ref="A18:E18"/>
    <mergeCell ref="A20:J20"/>
    <mergeCell ref="A23:E23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topLeftCell="A4" workbookViewId="0">
      <selection activeCell="H13" sqref="H13"/>
    </sheetView>
  </sheetViews>
  <sheetFormatPr defaultRowHeight="1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>
      <c r="A1" s="101" t="s">
        <v>76</v>
      </c>
      <c r="B1" s="101"/>
      <c r="C1" s="101"/>
      <c r="D1" s="101"/>
      <c r="E1" s="101"/>
      <c r="F1" s="101"/>
      <c r="G1" s="101"/>
      <c r="H1" s="101"/>
    </row>
    <row r="2" spans="1:8" ht="18" customHeight="1">
      <c r="A2" s="4"/>
      <c r="B2" s="4"/>
      <c r="C2" s="4"/>
      <c r="D2" s="4"/>
      <c r="E2" s="4"/>
      <c r="F2" s="4"/>
      <c r="G2" s="4"/>
      <c r="H2" s="4"/>
    </row>
    <row r="3" spans="1:8" ht="15.75" customHeight="1">
      <c r="A3" s="101" t="s">
        <v>14</v>
      </c>
      <c r="B3" s="101"/>
      <c r="C3" s="101"/>
      <c r="D3" s="101"/>
      <c r="E3" s="101"/>
      <c r="F3" s="101"/>
      <c r="G3" s="101"/>
      <c r="H3" s="101"/>
    </row>
    <row r="4" spans="1:8" ht="18">
      <c r="A4" s="4"/>
      <c r="B4" s="4"/>
      <c r="C4" s="4"/>
      <c r="D4" s="4"/>
      <c r="E4" s="4"/>
      <c r="F4" s="4"/>
      <c r="G4" s="5"/>
      <c r="H4" s="5"/>
    </row>
    <row r="5" spans="1:8" ht="18" customHeight="1">
      <c r="A5" s="101" t="s">
        <v>4</v>
      </c>
      <c r="B5" s="101"/>
      <c r="C5" s="101"/>
      <c r="D5" s="101"/>
      <c r="E5" s="101"/>
      <c r="F5" s="101"/>
      <c r="G5" s="101"/>
      <c r="H5" s="101"/>
    </row>
    <row r="6" spans="1:8" ht="18">
      <c r="A6" s="4"/>
      <c r="B6" s="4"/>
      <c r="C6" s="4"/>
      <c r="D6" s="4"/>
      <c r="E6" s="4"/>
      <c r="F6" s="4"/>
      <c r="G6" s="5"/>
      <c r="H6" s="5"/>
    </row>
    <row r="7" spans="1:8" ht="15.75" customHeight="1">
      <c r="A7" s="101" t="s">
        <v>84</v>
      </c>
      <c r="B7" s="101"/>
      <c r="C7" s="101"/>
      <c r="D7" s="101"/>
      <c r="E7" s="101"/>
      <c r="F7" s="101"/>
      <c r="G7" s="101"/>
      <c r="H7" s="101"/>
    </row>
    <row r="8" spans="1:8" ht="18">
      <c r="A8" s="4"/>
      <c r="B8" s="4"/>
      <c r="C8" s="4"/>
      <c r="D8" s="4"/>
      <c r="E8" s="4"/>
      <c r="F8" s="4"/>
      <c r="G8" s="5"/>
      <c r="H8" s="5"/>
    </row>
    <row r="9" spans="1:8">
      <c r="A9" s="19" t="s">
        <v>5</v>
      </c>
      <c r="B9" s="18" t="s">
        <v>6</v>
      </c>
      <c r="C9" s="18" t="s">
        <v>3</v>
      </c>
      <c r="D9" s="19" t="s">
        <v>77</v>
      </c>
      <c r="E9" s="19" t="s">
        <v>78</v>
      </c>
      <c r="F9" s="19" t="s">
        <v>79</v>
      </c>
      <c r="G9" s="19" t="s">
        <v>80</v>
      </c>
      <c r="H9" s="19" t="s">
        <v>81</v>
      </c>
    </row>
    <row r="10" spans="1:8">
      <c r="A10" s="36"/>
      <c r="B10" s="37"/>
      <c r="C10" s="35" t="s">
        <v>0</v>
      </c>
      <c r="D10" s="62">
        <f>D11+D15</f>
        <v>578233</v>
      </c>
      <c r="E10" s="64">
        <f>E11</f>
        <v>730080</v>
      </c>
      <c r="F10" s="64">
        <f>F11</f>
        <v>782450</v>
      </c>
      <c r="G10" s="64">
        <f>G11</f>
        <v>781700</v>
      </c>
      <c r="H10" s="64">
        <f>H11</f>
        <v>781700</v>
      </c>
    </row>
    <row r="11" spans="1:8" ht="15.75" customHeight="1">
      <c r="A11" s="11">
        <v>6</v>
      </c>
      <c r="B11" s="11"/>
      <c r="C11" s="11" t="s">
        <v>7</v>
      </c>
      <c r="D11" s="65">
        <f>D12+D13+D14</f>
        <v>578233</v>
      </c>
      <c r="E11" s="61">
        <f>SUM(E12:E14)</f>
        <v>730080</v>
      </c>
      <c r="F11" s="61">
        <f>SUM(F12:F14)</f>
        <v>782450</v>
      </c>
      <c r="G11" s="61">
        <f>SUM(G12:G14)</f>
        <v>781700</v>
      </c>
      <c r="H11" s="61">
        <f>SUM(H12:H14)</f>
        <v>781700</v>
      </c>
    </row>
    <row r="12" spans="1:8" ht="38.25">
      <c r="A12" s="11"/>
      <c r="B12" s="16">
        <v>63</v>
      </c>
      <c r="C12" s="16" t="s">
        <v>21</v>
      </c>
      <c r="D12" s="8">
        <v>495668</v>
      </c>
      <c r="E12" s="9">
        <v>639981</v>
      </c>
      <c r="F12" s="9">
        <v>677357</v>
      </c>
      <c r="G12" s="9">
        <v>677357</v>
      </c>
      <c r="H12" s="9">
        <v>677357</v>
      </c>
    </row>
    <row r="13" spans="1:8" ht="38.25">
      <c r="A13" s="12"/>
      <c r="B13" s="16">
        <v>66</v>
      </c>
      <c r="C13" s="16" t="s">
        <v>82</v>
      </c>
      <c r="D13" s="8">
        <v>340</v>
      </c>
      <c r="E13" s="9">
        <v>1500</v>
      </c>
      <c r="F13" s="9">
        <v>800</v>
      </c>
      <c r="G13" s="9">
        <v>800</v>
      </c>
      <c r="H13" s="9">
        <v>800</v>
      </c>
    </row>
    <row r="14" spans="1:8" ht="38.25">
      <c r="A14" s="12"/>
      <c r="B14" s="12">
        <v>67</v>
      </c>
      <c r="C14" s="16" t="s">
        <v>22</v>
      </c>
      <c r="D14" s="8">
        <v>82225</v>
      </c>
      <c r="E14" s="9">
        <v>88599</v>
      </c>
      <c r="F14" s="9">
        <v>104293</v>
      </c>
      <c r="G14" s="9">
        <v>103543</v>
      </c>
      <c r="H14" s="9">
        <v>103543</v>
      </c>
    </row>
    <row r="15" spans="1:8" ht="25.5">
      <c r="A15" s="14">
        <v>7</v>
      </c>
      <c r="B15" s="15"/>
      <c r="C15" s="24" t="s">
        <v>8</v>
      </c>
      <c r="D15" s="65">
        <f>D16</f>
        <v>0</v>
      </c>
      <c r="E15" s="65">
        <f t="shared" ref="E15:H15" si="0">E16</f>
        <v>0</v>
      </c>
      <c r="F15" s="65">
        <f t="shared" si="0"/>
        <v>0</v>
      </c>
      <c r="G15" s="65">
        <f t="shared" si="0"/>
        <v>0</v>
      </c>
      <c r="H15" s="65">
        <f t="shared" si="0"/>
        <v>0</v>
      </c>
    </row>
    <row r="16" spans="1:8" ht="38.25">
      <c r="A16" s="16"/>
      <c r="B16" s="16">
        <v>72</v>
      </c>
      <c r="C16" s="25" t="s">
        <v>20</v>
      </c>
      <c r="D16" s="8">
        <v>0</v>
      </c>
      <c r="E16" s="9">
        <v>0</v>
      </c>
      <c r="F16" s="9">
        <v>0</v>
      </c>
      <c r="G16" s="9">
        <v>0</v>
      </c>
      <c r="H16" s="9">
        <v>0</v>
      </c>
    </row>
    <row r="19" spans="1:8" ht="15.75">
      <c r="A19" s="101" t="s">
        <v>31</v>
      </c>
      <c r="B19" s="121"/>
      <c r="C19" s="121"/>
      <c r="D19" s="121"/>
      <c r="E19" s="121"/>
      <c r="F19" s="121"/>
      <c r="G19" s="121"/>
      <c r="H19" s="121"/>
    </row>
    <row r="20" spans="1:8" ht="18">
      <c r="A20" s="4"/>
      <c r="B20" s="4"/>
      <c r="C20" s="4"/>
      <c r="D20" s="4"/>
      <c r="E20" s="4"/>
      <c r="F20" s="4"/>
      <c r="G20" s="5"/>
      <c r="H20" s="5"/>
    </row>
    <row r="21" spans="1:8">
      <c r="A21" s="19" t="s">
        <v>5</v>
      </c>
      <c r="B21" s="18" t="s">
        <v>6</v>
      </c>
      <c r="C21" s="18" t="s">
        <v>9</v>
      </c>
      <c r="D21" s="19" t="s">
        <v>77</v>
      </c>
      <c r="E21" s="19" t="s">
        <v>78</v>
      </c>
      <c r="F21" s="19" t="s">
        <v>79</v>
      </c>
      <c r="G21" s="19" t="s">
        <v>80</v>
      </c>
      <c r="H21" s="19" t="s">
        <v>81</v>
      </c>
    </row>
    <row r="22" spans="1:8">
      <c r="A22" s="36"/>
      <c r="B22" s="37"/>
      <c r="C22" s="35" t="s">
        <v>1</v>
      </c>
      <c r="D22" s="62">
        <f>D23+D29</f>
        <v>578651</v>
      </c>
      <c r="E22" s="64">
        <f>E23</f>
        <v>725747</v>
      </c>
      <c r="F22" s="64">
        <f>F23+F29</f>
        <v>782450</v>
      </c>
      <c r="G22" s="64">
        <f>G23+G29</f>
        <v>781700</v>
      </c>
      <c r="H22" s="64">
        <f>H23+H29</f>
        <v>781700</v>
      </c>
    </row>
    <row r="23" spans="1:8" ht="15.75" customHeight="1">
      <c r="A23" s="11">
        <v>3</v>
      </c>
      <c r="B23" s="11"/>
      <c r="C23" s="11" t="s">
        <v>10</v>
      </c>
      <c r="D23" s="65">
        <f>SUM(D24:D28)</f>
        <v>573606</v>
      </c>
      <c r="E23" s="61">
        <f>SUM(E24:E28)</f>
        <v>725747</v>
      </c>
      <c r="F23" s="61">
        <f>SUM(F24:F28)</f>
        <v>760150</v>
      </c>
      <c r="G23" s="61">
        <f>SUM(G24:G28)</f>
        <v>759400</v>
      </c>
      <c r="H23" s="61">
        <f>SUM(H24:H28)</f>
        <v>759400</v>
      </c>
    </row>
    <row r="24" spans="1:8" ht="15.75" customHeight="1">
      <c r="A24" s="11"/>
      <c r="B24" s="16">
        <v>31</v>
      </c>
      <c r="C24" s="16" t="s">
        <v>11</v>
      </c>
      <c r="D24" s="8">
        <v>465886</v>
      </c>
      <c r="E24" s="9">
        <v>613253</v>
      </c>
      <c r="F24" s="9">
        <v>653246</v>
      </c>
      <c r="G24" s="9">
        <v>653246</v>
      </c>
      <c r="H24" s="9">
        <v>653246</v>
      </c>
    </row>
    <row r="25" spans="1:8">
      <c r="A25" s="12"/>
      <c r="B25" s="12">
        <v>32</v>
      </c>
      <c r="C25" s="12" t="s">
        <v>17</v>
      </c>
      <c r="D25" s="8">
        <v>104153</v>
      </c>
      <c r="E25" s="9">
        <v>108939</v>
      </c>
      <c r="F25" s="9">
        <v>103047</v>
      </c>
      <c r="G25" s="9">
        <v>102297</v>
      </c>
      <c r="H25" s="9">
        <v>102297</v>
      </c>
    </row>
    <row r="26" spans="1:8">
      <c r="A26" s="12"/>
      <c r="B26" s="12">
        <v>34</v>
      </c>
      <c r="C26" s="12" t="s">
        <v>44</v>
      </c>
      <c r="D26" s="8">
        <v>409</v>
      </c>
      <c r="E26" s="9">
        <v>278</v>
      </c>
      <c r="F26" s="9">
        <v>280</v>
      </c>
      <c r="G26" s="9">
        <v>280</v>
      </c>
      <c r="H26" s="9">
        <v>280</v>
      </c>
    </row>
    <row r="27" spans="1:8" ht="38.25">
      <c r="A27" s="12"/>
      <c r="B27" s="12">
        <v>37</v>
      </c>
      <c r="C27" s="63" t="s">
        <v>83</v>
      </c>
      <c r="D27" s="8">
        <v>3082</v>
      </c>
      <c r="E27" s="9">
        <v>3200</v>
      </c>
      <c r="F27" s="9">
        <v>3500</v>
      </c>
      <c r="G27" s="9">
        <v>3500</v>
      </c>
      <c r="H27" s="9">
        <v>3500</v>
      </c>
    </row>
    <row r="28" spans="1:8">
      <c r="A28" s="12"/>
      <c r="B28" s="12">
        <v>38</v>
      </c>
      <c r="C28" s="63" t="s">
        <v>72</v>
      </c>
      <c r="D28" s="8">
        <v>76</v>
      </c>
      <c r="E28" s="9">
        <v>77</v>
      </c>
      <c r="F28" s="9">
        <v>77</v>
      </c>
      <c r="G28" s="9">
        <v>77</v>
      </c>
      <c r="H28" s="9">
        <v>77</v>
      </c>
    </row>
    <row r="29" spans="1:8" ht="25.5">
      <c r="A29" s="14">
        <v>4</v>
      </c>
      <c r="B29" s="15"/>
      <c r="C29" s="24" t="s">
        <v>12</v>
      </c>
      <c r="D29" s="65">
        <f>D30</f>
        <v>5045</v>
      </c>
      <c r="E29" s="61">
        <f>E30</f>
        <v>5000</v>
      </c>
      <c r="F29" s="61">
        <f>F30</f>
        <v>22300</v>
      </c>
      <c r="G29" s="61">
        <f t="shared" ref="G29:H29" si="1">G30</f>
        <v>22300</v>
      </c>
      <c r="H29" s="61">
        <f t="shared" si="1"/>
        <v>22300</v>
      </c>
    </row>
    <row r="30" spans="1:8" ht="38.25">
      <c r="A30" s="16"/>
      <c r="B30" s="16">
        <v>42</v>
      </c>
      <c r="C30" s="25" t="s">
        <v>23</v>
      </c>
      <c r="D30" s="8">
        <v>5045</v>
      </c>
      <c r="E30" s="9">
        <v>5000</v>
      </c>
      <c r="F30" s="9">
        <v>22300</v>
      </c>
      <c r="G30" s="9">
        <v>22300</v>
      </c>
      <c r="H30" s="9">
        <v>22300</v>
      </c>
    </row>
  </sheetData>
  <mergeCells count="5">
    <mergeCell ref="A19:H19"/>
    <mergeCell ref="A1:H1"/>
    <mergeCell ref="A3:H3"/>
    <mergeCell ref="A5:H5"/>
    <mergeCell ref="A7:H7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4"/>
  <sheetViews>
    <sheetView topLeftCell="A16" workbookViewId="0">
      <selection activeCell="F44" sqref="F44"/>
    </sheetView>
  </sheetViews>
  <sheetFormatPr defaultRowHeight="15"/>
  <cols>
    <col min="1" max="1" width="38.42578125" customWidth="1"/>
    <col min="2" max="6" width="25.28515625" customWidth="1"/>
  </cols>
  <sheetData>
    <row r="1" spans="1:6" ht="42" customHeight="1">
      <c r="A1" s="101" t="s">
        <v>76</v>
      </c>
      <c r="B1" s="101"/>
      <c r="C1" s="101"/>
      <c r="D1" s="101"/>
      <c r="E1" s="101"/>
      <c r="F1" s="101"/>
    </row>
    <row r="2" spans="1:6" ht="18" customHeight="1">
      <c r="A2" s="23"/>
      <c r="B2" s="23"/>
      <c r="C2" s="23"/>
      <c r="D2" s="23"/>
      <c r="E2" s="23"/>
      <c r="F2" s="23"/>
    </row>
    <row r="3" spans="1:6" ht="15.75" customHeight="1">
      <c r="A3" s="101" t="s">
        <v>14</v>
      </c>
      <c r="B3" s="101"/>
      <c r="C3" s="101"/>
      <c r="D3" s="101"/>
      <c r="E3" s="101"/>
      <c r="F3" s="101"/>
    </row>
    <row r="4" spans="1:6" ht="18">
      <c r="B4" s="23"/>
      <c r="C4" s="23"/>
      <c r="D4" s="23"/>
      <c r="E4" s="5"/>
      <c r="F4" s="5"/>
    </row>
    <row r="5" spans="1:6" ht="18" customHeight="1">
      <c r="A5" s="101" t="s">
        <v>4</v>
      </c>
      <c r="B5" s="101"/>
      <c r="C5" s="101"/>
      <c r="D5" s="101"/>
      <c r="E5" s="101"/>
      <c r="F5" s="101"/>
    </row>
    <row r="6" spans="1:6" ht="18">
      <c r="A6" s="23"/>
      <c r="B6" s="23"/>
      <c r="C6" s="23"/>
      <c r="D6" s="23"/>
      <c r="E6" s="5"/>
      <c r="F6" s="5"/>
    </row>
    <row r="7" spans="1:6" ht="15.75" customHeight="1">
      <c r="A7" s="101" t="s">
        <v>115</v>
      </c>
      <c r="B7" s="101"/>
      <c r="C7" s="101"/>
      <c r="D7" s="101"/>
      <c r="E7" s="101"/>
      <c r="F7" s="101"/>
    </row>
    <row r="8" spans="1:6" ht="18">
      <c r="A8" s="23"/>
      <c r="B8" s="23"/>
      <c r="C8" s="23"/>
      <c r="D8" s="23"/>
      <c r="E8" s="5"/>
      <c r="F8" s="5"/>
    </row>
    <row r="9" spans="1:6">
      <c r="A9" s="19" t="s">
        <v>33</v>
      </c>
      <c r="B9" s="19" t="s">
        <v>77</v>
      </c>
      <c r="C9" s="19" t="s">
        <v>78</v>
      </c>
      <c r="D9" s="19" t="s">
        <v>79</v>
      </c>
      <c r="E9" s="19" t="s">
        <v>80</v>
      </c>
      <c r="F9" s="19" t="s">
        <v>81</v>
      </c>
    </row>
    <row r="10" spans="1:6">
      <c r="A10" s="38" t="s">
        <v>0</v>
      </c>
      <c r="B10" s="62">
        <f>B11+B15+B17+B20</f>
        <v>578233</v>
      </c>
      <c r="C10" s="64">
        <f>C11+C13+C15+C17+C20</f>
        <v>730080</v>
      </c>
      <c r="D10" s="64">
        <f>D11+D13+D15+D17+D20</f>
        <v>782450</v>
      </c>
      <c r="E10" s="64">
        <f>E11+E13+E15+E17+E20</f>
        <v>781700</v>
      </c>
      <c r="F10" s="64">
        <f>F11+F13+F15+F17+F20</f>
        <v>781700</v>
      </c>
    </row>
    <row r="11" spans="1:6">
      <c r="A11" s="24" t="s">
        <v>34</v>
      </c>
      <c r="B11" s="64">
        <f>B12</f>
        <v>8989</v>
      </c>
      <c r="C11" s="64">
        <f>C12</f>
        <v>9119</v>
      </c>
      <c r="D11" s="64">
        <f>D12</f>
        <v>16733</v>
      </c>
      <c r="E11" s="64">
        <f>E12</f>
        <v>15983</v>
      </c>
      <c r="F11" s="64">
        <f>F12</f>
        <v>15983</v>
      </c>
    </row>
    <row r="12" spans="1:6">
      <c r="A12" s="13" t="s">
        <v>87</v>
      </c>
      <c r="B12" s="9">
        <v>8989</v>
      </c>
      <c r="C12" s="9">
        <v>9119</v>
      </c>
      <c r="D12" s="9">
        <v>16733</v>
      </c>
      <c r="E12" s="9">
        <v>15983</v>
      </c>
      <c r="F12" s="9">
        <v>15983</v>
      </c>
    </row>
    <row r="13" spans="1:6">
      <c r="A13" s="24" t="s">
        <v>86</v>
      </c>
      <c r="B13" s="8"/>
      <c r="C13" s="61">
        <f>C14</f>
        <v>500</v>
      </c>
      <c r="D13" s="61">
        <f>D14</f>
        <v>300</v>
      </c>
      <c r="E13" s="61">
        <f>E14</f>
        <v>300</v>
      </c>
      <c r="F13" s="61">
        <f>F14</f>
        <v>300</v>
      </c>
    </row>
    <row r="14" spans="1:6">
      <c r="A14" s="13" t="s">
        <v>88</v>
      </c>
      <c r="B14" s="8"/>
      <c r="C14" s="9">
        <v>500</v>
      </c>
      <c r="D14" s="9">
        <v>300</v>
      </c>
      <c r="E14" s="9">
        <v>300</v>
      </c>
      <c r="F14" s="9">
        <v>300</v>
      </c>
    </row>
    <row r="15" spans="1:6">
      <c r="A15" s="24" t="s">
        <v>93</v>
      </c>
      <c r="B15" s="64">
        <f>B16</f>
        <v>72846</v>
      </c>
      <c r="C15" s="64">
        <f>C16</f>
        <v>75845</v>
      </c>
      <c r="D15" s="64">
        <f>D16</f>
        <v>87560</v>
      </c>
      <c r="E15" s="64">
        <f>E16</f>
        <v>87560</v>
      </c>
      <c r="F15" s="64">
        <f>F16</f>
        <v>87560</v>
      </c>
    </row>
    <row r="16" spans="1:6">
      <c r="A16" s="13" t="s">
        <v>89</v>
      </c>
      <c r="B16" s="9">
        <v>72846</v>
      </c>
      <c r="C16" s="9">
        <v>75845</v>
      </c>
      <c r="D16" s="9">
        <v>87560</v>
      </c>
      <c r="E16" s="9">
        <v>87560</v>
      </c>
      <c r="F16" s="9">
        <v>87560</v>
      </c>
    </row>
    <row r="17" spans="1:6">
      <c r="A17" s="11" t="s">
        <v>94</v>
      </c>
      <c r="B17" s="65">
        <f>B18+B19</f>
        <v>496058</v>
      </c>
      <c r="C17" s="61">
        <f>SUM(C18:C19)</f>
        <v>643616</v>
      </c>
      <c r="D17" s="61">
        <f>D18+D19</f>
        <v>677357</v>
      </c>
      <c r="E17" s="61">
        <f>E18+E19</f>
        <v>677357</v>
      </c>
      <c r="F17" s="61">
        <f>F18+F19</f>
        <v>677357</v>
      </c>
    </row>
    <row r="18" spans="1:6">
      <c r="A18" s="13" t="s">
        <v>90</v>
      </c>
      <c r="B18" s="9">
        <v>390</v>
      </c>
      <c r="C18" s="9">
        <v>3635</v>
      </c>
      <c r="D18" s="9">
        <v>9046</v>
      </c>
      <c r="E18" s="9">
        <v>9046</v>
      </c>
      <c r="F18" s="9">
        <v>9046</v>
      </c>
    </row>
    <row r="19" spans="1:6">
      <c r="A19" s="13" t="s">
        <v>97</v>
      </c>
      <c r="B19" s="8">
        <v>495668</v>
      </c>
      <c r="C19" s="9">
        <v>639981</v>
      </c>
      <c r="D19" s="9">
        <v>668311</v>
      </c>
      <c r="E19" s="9">
        <v>668311</v>
      </c>
      <c r="F19" s="9">
        <v>668311</v>
      </c>
    </row>
    <row r="20" spans="1:6">
      <c r="A20" s="11" t="s">
        <v>85</v>
      </c>
      <c r="B20" s="65">
        <f>B21</f>
        <v>340</v>
      </c>
      <c r="C20" s="61">
        <f>C21</f>
        <v>1000</v>
      </c>
      <c r="D20" s="61">
        <f>D21</f>
        <v>500</v>
      </c>
      <c r="E20" s="61">
        <f t="shared" ref="E20:F20" si="0">E21</f>
        <v>500</v>
      </c>
      <c r="F20" s="61">
        <f t="shared" si="0"/>
        <v>500</v>
      </c>
    </row>
    <row r="21" spans="1:6">
      <c r="A21" s="17" t="s">
        <v>91</v>
      </c>
      <c r="B21" s="8">
        <v>340</v>
      </c>
      <c r="C21" s="9">
        <v>1000</v>
      </c>
      <c r="D21" s="9">
        <v>500</v>
      </c>
      <c r="E21" s="9">
        <v>500</v>
      </c>
      <c r="F21" s="9">
        <v>500</v>
      </c>
    </row>
    <row r="22" spans="1:6">
      <c r="A22" s="58"/>
      <c r="B22" s="59"/>
      <c r="C22" s="59"/>
      <c r="D22" s="59"/>
      <c r="E22" s="59"/>
      <c r="F22" s="60"/>
    </row>
    <row r="25" spans="1:6" ht="15.75" customHeight="1">
      <c r="A25" s="101" t="s">
        <v>32</v>
      </c>
      <c r="B25" s="101"/>
      <c r="C25" s="101"/>
      <c r="D25" s="101"/>
      <c r="E25" s="101"/>
      <c r="F25" s="101"/>
    </row>
    <row r="26" spans="1:6" ht="18">
      <c r="A26" s="23"/>
      <c r="B26" s="23"/>
      <c r="C26" s="23"/>
      <c r="D26" s="23"/>
      <c r="E26" s="5"/>
      <c r="F26" s="5"/>
    </row>
    <row r="27" spans="1:6">
      <c r="A27" s="19" t="s">
        <v>33</v>
      </c>
      <c r="B27" s="19" t="s">
        <v>77</v>
      </c>
      <c r="C27" s="19" t="s">
        <v>78</v>
      </c>
      <c r="D27" s="19" t="s">
        <v>79</v>
      </c>
      <c r="E27" s="19" t="s">
        <v>80</v>
      </c>
      <c r="F27" s="19" t="s">
        <v>81</v>
      </c>
    </row>
    <row r="28" spans="1:6">
      <c r="A28" s="38" t="s">
        <v>1</v>
      </c>
      <c r="B28" s="62">
        <f>B29+B31+B34+B37+B41</f>
        <v>578651</v>
      </c>
      <c r="C28" s="64">
        <f>C29+C31+C34+C37+C41</f>
        <v>730747</v>
      </c>
      <c r="D28" s="64">
        <f>D29+D31+D34+D37+D41</f>
        <v>782450</v>
      </c>
      <c r="E28" s="64">
        <f>E29+E31+E34+E37+E41</f>
        <v>781700</v>
      </c>
      <c r="F28" s="64">
        <f>F29+F31+F34+F37+F41</f>
        <v>781700</v>
      </c>
    </row>
    <row r="29" spans="1:6" ht="15.75" customHeight="1">
      <c r="A29" s="24" t="s">
        <v>34</v>
      </c>
      <c r="B29" s="65">
        <f>B30</f>
        <v>8989</v>
      </c>
      <c r="C29" s="61">
        <f>C30</f>
        <v>9119</v>
      </c>
      <c r="D29" s="61">
        <f>D30</f>
        <v>16733</v>
      </c>
      <c r="E29" s="61">
        <f>E30</f>
        <v>15983</v>
      </c>
      <c r="F29" s="61">
        <f>F30</f>
        <v>15983</v>
      </c>
    </row>
    <row r="30" spans="1:6">
      <c r="A30" s="13" t="s">
        <v>87</v>
      </c>
      <c r="B30" s="8">
        <v>8989</v>
      </c>
      <c r="C30" s="9">
        <v>9119</v>
      </c>
      <c r="D30" s="9">
        <v>16733</v>
      </c>
      <c r="E30" s="9">
        <v>15983</v>
      </c>
      <c r="F30" s="9">
        <v>15983</v>
      </c>
    </row>
    <row r="31" spans="1:6">
      <c r="A31" s="24" t="s">
        <v>86</v>
      </c>
      <c r="B31" s="65">
        <f>B32+B33</f>
        <v>175</v>
      </c>
      <c r="C31" s="61">
        <f>C32</f>
        <v>500</v>
      </c>
      <c r="D31" s="61">
        <f>D32</f>
        <v>300</v>
      </c>
      <c r="E31" s="61">
        <f t="shared" ref="E31:F31" si="1">E32</f>
        <v>300</v>
      </c>
      <c r="F31" s="61">
        <f t="shared" si="1"/>
        <v>300</v>
      </c>
    </row>
    <row r="32" spans="1:6">
      <c r="A32" s="13" t="s">
        <v>88</v>
      </c>
      <c r="B32" s="8">
        <v>0</v>
      </c>
      <c r="C32" s="9">
        <v>500</v>
      </c>
      <c r="D32" s="9">
        <v>300</v>
      </c>
      <c r="E32" s="9">
        <v>300</v>
      </c>
      <c r="F32" s="9">
        <v>300</v>
      </c>
    </row>
    <row r="33" spans="1:6">
      <c r="A33" s="13" t="s">
        <v>92</v>
      </c>
      <c r="B33" s="8">
        <v>175</v>
      </c>
      <c r="C33" s="9">
        <v>0</v>
      </c>
      <c r="D33" s="9">
        <v>0</v>
      </c>
      <c r="E33" s="9">
        <v>0</v>
      </c>
      <c r="F33" s="9">
        <v>0</v>
      </c>
    </row>
    <row r="34" spans="1:6">
      <c r="A34" s="24" t="s">
        <v>93</v>
      </c>
      <c r="B34" s="65">
        <f>B35+B36</f>
        <v>72932</v>
      </c>
      <c r="C34" s="61">
        <f>C35+C36</f>
        <v>75958</v>
      </c>
      <c r="D34" s="61">
        <f>D36</f>
        <v>87560</v>
      </c>
      <c r="E34" s="61">
        <f t="shared" ref="E34:F34" si="2">E36</f>
        <v>87560</v>
      </c>
      <c r="F34" s="61">
        <f t="shared" si="2"/>
        <v>87560</v>
      </c>
    </row>
    <row r="35" spans="1:6" ht="25.5">
      <c r="A35" s="67" t="s">
        <v>95</v>
      </c>
      <c r="B35" s="8">
        <v>86</v>
      </c>
      <c r="C35" s="9">
        <v>113</v>
      </c>
      <c r="D35" s="9">
        <v>0</v>
      </c>
      <c r="E35" s="9">
        <v>0</v>
      </c>
      <c r="F35" s="9">
        <v>0</v>
      </c>
    </row>
    <row r="36" spans="1:6">
      <c r="A36" s="13" t="s">
        <v>89</v>
      </c>
      <c r="B36" s="8">
        <v>72846</v>
      </c>
      <c r="C36" s="9">
        <v>75845</v>
      </c>
      <c r="D36" s="9">
        <v>87560</v>
      </c>
      <c r="E36" s="9">
        <v>87560</v>
      </c>
      <c r="F36" s="9">
        <v>87560</v>
      </c>
    </row>
    <row r="37" spans="1:6">
      <c r="A37" s="11" t="s">
        <v>94</v>
      </c>
      <c r="B37" s="65">
        <f>B38+B39</f>
        <v>496018</v>
      </c>
      <c r="C37" s="61">
        <f>C38+C39+C40</f>
        <v>644008</v>
      </c>
      <c r="D37" s="61">
        <f>D38+D39</f>
        <v>677357</v>
      </c>
      <c r="E37" s="61">
        <f t="shared" ref="E37:F37" si="3">E38+E39</f>
        <v>677357</v>
      </c>
      <c r="F37" s="61">
        <f t="shared" si="3"/>
        <v>677357</v>
      </c>
    </row>
    <row r="38" spans="1:6">
      <c r="A38" s="13" t="s">
        <v>90</v>
      </c>
      <c r="B38" s="8">
        <v>390</v>
      </c>
      <c r="C38" s="9">
        <v>3635</v>
      </c>
      <c r="D38" s="9">
        <v>9046</v>
      </c>
      <c r="E38" s="9">
        <v>9046</v>
      </c>
      <c r="F38" s="9">
        <v>9046</v>
      </c>
    </row>
    <row r="39" spans="1:6">
      <c r="A39" s="13" t="s">
        <v>97</v>
      </c>
      <c r="B39" s="8">
        <v>495628</v>
      </c>
      <c r="C39" s="9">
        <v>639981</v>
      </c>
      <c r="D39" s="9">
        <v>668311</v>
      </c>
      <c r="E39" s="9">
        <v>668311</v>
      </c>
      <c r="F39" s="9">
        <v>668311</v>
      </c>
    </row>
    <row r="40" spans="1:6">
      <c r="A40" s="13" t="s">
        <v>137</v>
      </c>
      <c r="B40" s="8"/>
      <c r="C40" s="9">
        <v>392</v>
      </c>
      <c r="D40" s="9">
        <v>0</v>
      </c>
      <c r="E40" s="66">
        <v>0</v>
      </c>
      <c r="F40" s="66">
        <v>0</v>
      </c>
    </row>
    <row r="41" spans="1:6">
      <c r="A41" s="11" t="s">
        <v>85</v>
      </c>
      <c r="B41" s="61">
        <f>B42+B43</f>
        <v>537</v>
      </c>
      <c r="C41" s="61">
        <f>C42+C43</f>
        <v>1162</v>
      </c>
      <c r="D41" s="61">
        <f>D42</f>
        <v>500</v>
      </c>
      <c r="E41" s="61">
        <f t="shared" ref="E41:F41" si="4">E42</f>
        <v>500</v>
      </c>
      <c r="F41" s="61">
        <f t="shared" si="4"/>
        <v>500</v>
      </c>
    </row>
    <row r="42" spans="1:6">
      <c r="A42" s="17" t="s">
        <v>91</v>
      </c>
      <c r="B42" s="9">
        <v>178</v>
      </c>
      <c r="C42" s="9">
        <v>1000</v>
      </c>
      <c r="D42" s="9">
        <v>500</v>
      </c>
      <c r="E42" s="9">
        <v>500</v>
      </c>
      <c r="F42" s="9">
        <v>500</v>
      </c>
    </row>
    <row r="43" spans="1:6">
      <c r="A43" s="17" t="s">
        <v>96</v>
      </c>
      <c r="B43" s="9">
        <v>359</v>
      </c>
      <c r="C43" s="9">
        <v>162</v>
      </c>
      <c r="D43" s="9">
        <v>0</v>
      </c>
      <c r="E43" s="66">
        <v>0</v>
      </c>
      <c r="F43" s="66">
        <v>0</v>
      </c>
    </row>
    <row r="44" spans="1:6">
      <c r="C44" t="s">
        <v>136</v>
      </c>
    </row>
  </sheetData>
  <mergeCells count="5">
    <mergeCell ref="A25:F25"/>
    <mergeCell ref="A1:F1"/>
    <mergeCell ref="A3:F3"/>
    <mergeCell ref="A5:F5"/>
    <mergeCell ref="A7:F7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33FA-90E4-40A3-98E2-9713E42CEB36}">
  <sheetPr>
    <pageSetUpPr fitToPage="1"/>
  </sheetPr>
  <dimension ref="A1:F12"/>
  <sheetViews>
    <sheetView workbookViewId="0">
      <selection activeCell="C23" sqref="C23"/>
    </sheetView>
  </sheetViews>
  <sheetFormatPr defaultRowHeight="15"/>
  <cols>
    <col min="1" max="1" width="36.28515625" bestFit="1" customWidth="1"/>
    <col min="2" max="6" width="25.28515625" customWidth="1"/>
  </cols>
  <sheetData>
    <row r="1" spans="1:6" ht="42" customHeight="1">
      <c r="A1" s="101" t="s">
        <v>76</v>
      </c>
      <c r="B1" s="101"/>
      <c r="C1" s="101"/>
      <c r="D1" s="101"/>
      <c r="E1" s="101"/>
      <c r="F1" s="101"/>
    </row>
    <row r="2" spans="1:6" ht="18" customHeight="1">
      <c r="A2" s="23"/>
      <c r="B2" s="23"/>
      <c r="C2" s="23"/>
      <c r="D2" s="23"/>
      <c r="E2" s="23"/>
      <c r="F2" s="23"/>
    </row>
    <row r="3" spans="1:6" ht="15.75" customHeight="1">
      <c r="A3" s="101" t="s">
        <v>14</v>
      </c>
      <c r="B3" s="101"/>
      <c r="C3" s="101"/>
      <c r="D3" s="101"/>
      <c r="E3" s="101"/>
      <c r="F3" s="101"/>
    </row>
    <row r="4" spans="1:6" ht="18">
      <c r="B4" s="23"/>
      <c r="C4" s="23"/>
      <c r="D4" s="23"/>
      <c r="E4" s="5"/>
      <c r="F4" s="5"/>
    </row>
    <row r="5" spans="1:6" ht="18" customHeight="1">
      <c r="A5" s="101" t="s">
        <v>4</v>
      </c>
      <c r="B5" s="101"/>
      <c r="C5" s="101"/>
      <c r="D5" s="101"/>
      <c r="E5" s="101"/>
      <c r="F5" s="101"/>
    </row>
    <row r="6" spans="1:6" ht="18">
      <c r="A6" s="23"/>
      <c r="B6" s="23"/>
      <c r="C6" s="23"/>
      <c r="D6" s="23"/>
      <c r="E6" s="5"/>
      <c r="F6" s="5"/>
    </row>
    <row r="7" spans="1:6" ht="15.75" customHeight="1">
      <c r="A7" s="101" t="s">
        <v>116</v>
      </c>
      <c r="B7" s="101"/>
      <c r="C7" s="101"/>
      <c r="D7" s="101"/>
      <c r="E7" s="101"/>
      <c r="F7" s="101"/>
    </row>
    <row r="8" spans="1:6" ht="18">
      <c r="A8" s="23"/>
      <c r="B8" s="23"/>
      <c r="C8" s="23"/>
      <c r="D8" s="23"/>
      <c r="E8" s="5"/>
      <c r="F8" s="5"/>
    </row>
    <row r="9" spans="1:6">
      <c r="A9" s="19" t="s">
        <v>33</v>
      </c>
      <c r="B9" s="19" t="s">
        <v>77</v>
      </c>
      <c r="C9" s="19" t="s">
        <v>78</v>
      </c>
      <c r="D9" s="19" t="s">
        <v>79</v>
      </c>
      <c r="E9" s="19" t="s">
        <v>80</v>
      </c>
      <c r="F9" s="19" t="s">
        <v>81</v>
      </c>
    </row>
    <row r="10" spans="1:6">
      <c r="A10" s="78" t="s">
        <v>112</v>
      </c>
      <c r="B10" s="62">
        <f t="shared" ref="B10:F11" si="0">B11</f>
        <v>578651</v>
      </c>
      <c r="C10" s="64">
        <f t="shared" si="0"/>
        <v>730747</v>
      </c>
      <c r="D10" s="64">
        <f t="shared" si="0"/>
        <v>782450</v>
      </c>
      <c r="E10" s="64">
        <f t="shared" si="0"/>
        <v>781700</v>
      </c>
      <c r="F10" s="64">
        <f t="shared" si="0"/>
        <v>781700</v>
      </c>
    </row>
    <row r="11" spans="1:6">
      <c r="A11" s="79" t="s">
        <v>113</v>
      </c>
      <c r="B11" s="64">
        <f t="shared" si="0"/>
        <v>578651</v>
      </c>
      <c r="C11" s="64">
        <f t="shared" si="0"/>
        <v>730747</v>
      </c>
      <c r="D11" s="64">
        <f t="shared" si="0"/>
        <v>782450</v>
      </c>
      <c r="E11" s="64">
        <f t="shared" si="0"/>
        <v>781700</v>
      </c>
      <c r="F11" s="64">
        <f t="shared" si="0"/>
        <v>781700</v>
      </c>
    </row>
    <row r="12" spans="1:6" ht="25.5">
      <c r="A12" s="80" t="s">
        <v>114</v>
      </c>
      <c r="B12" s="9">
        <v>578651</v>
      </c>
      <c r="C12" s="9">
        <v>730747</v>
      </c>
      <c r="D12" s="9">
        <v>782450</v>
      </c>
      <c r="E12" s="9">
        <v>781700</v>
      </c>
      <c r="F12" s="9">
        <v>781700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74"/>
  <sheetViews>
    <sheetView workbookViewId="0">
      <selection activeCell="A5" sqref="A5:D74"/>
    </sheetView>
  </sheetViews>
  <sheetFormatPr defaultRowHeight="15"/>
  <cols>
    <col min="1" max="1" width="7.42578125" bestFit="1" customWidth="1"/>
    <col min="2" max="2" width="10.5703125" customWidth="1"/>
    <col min="3" max="3" width="4.7109375" customWidth="1"/>
    <col min="4" max="4" width="30" customWidth="1"/>
    <col min="5" max="5" width="14.42578125" bestFit="1" customWidth="1"/>
    <col min="6" max="6" width="16.28515625" customWidth="1"/>
    <col min="7" max="7" width="16.5703125" customWidth="1"/>
    <col min="8" max="8" width="15.42578125" bestFit="1" customWidth="1"/>
    <col min="9" max="9" width="16.7109375" customWidth="1"/>
  </cols>
  <sheetData>
    <row r="1" spans="1:9" ht="65.25" customHeight="1">
      <c r="A1" s="101" t="s">
        <v>76</v>
      </c>
      <c r="B1" s="101"/>
      <c r="C1" s="101"/>
      <c r="D1" s="101"/>
      <c r="E1" s="101"/>
      <c r="F1" s="101"/>
      <c r="G1" s="101"/>
      <c r="H1" s="101"/>
      <c r="I1" s="101"/>
    </row>
    <row r="2" spans="1:9" ht="18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>
      <c r="A3" s="101" t="s">
        <v>13</v>
      </c>
      <c r="B3" s="102"/>
      <c r="C3" s="102"/>
      <c r="D3" s="102"/>
      <c r="E3" s="102"/>
      <c r="F3" s="102"/>
      <c r="G3" s="102"/>
      <c r="H3" s="102"/>
      <c r="I3" s="102"/>
    </row>
    <row r="4" spans="1:9" ht="18">
      <c r="A4" s="4"/>
      <c r="B4" s="4"/>
      <c r="C4" s="4"/>
      <c r="D4" s="4"/>
      <c r="E4" s="4"/>
      <c r="F4" s="4"/>
      <c r="G4" s="4"/>
      <c r="H4" s="5"/>
      <c r="I4" s="5"/>
    </row>
    <row r="5" spans="1:9">
      <c r="A5" s="149" t="s">
        <v>15</v>
      </c>
      <c r="B5" s="150"/>
      <c r="C5" s="151"/>
      <c r="D5" s="18" t="s">
        <v>16</v>
      </c>
      <c r="E5" s="19" t="s">
        <v>77</v>
      </c>
      <c r="F5" s="19" t="s">
        <v>78</v>
      </c>
      <c r="G5" s="19" t="s">
        <v>79</v>
      </c>
      <c r="H5" s="19" t="s">
        <v>80</v>
      </c>
      <c r="I5" s="19" t="s">
        <v>81</v>
      </c>
    </row>
    <row r="6" spans="1:9">
      <c r="A6" s="152" t="s">
        <v>119</v>
      </c>
      <c r="B6" s="153"/>
      <c r="C6" s="154"/>
      <c r="D6" s="83" t="s">
        <v>120</v>
      </c>
      <c r="E6" s="61">
        <f>E18+E26+E45</f>
        <v>578651</v>
      </c>
      <c r="F6" s="61">
        <f>F18+F26+F45</f>
        <v>730747</v>
      </c>
      <c r="G6" s="61">
        <f>G18+G26+G45</f>
        <v>782450</v>
      </c>
      <c r="H6" s="61">
        <f t="shared" ref="H6:I6" si="0">H18+H26+H45</f>
        <v>781700</v>
      </c>
      <c r="I6" s="61">
        <f t="shared" si="0"/>
        <v>781700</v>
      </c>
    </row>
    <row r="7" spans="1:9" ht="25.5">
      <c r="A7" s="149"/>
      <c r="B7" s="155"/>
      <c r="C7" s="156"/>
      <c r="D7" s="18" t="s">
        <v>121</v>
      </c>
      <c r="E7" s="61">
        <f>SUM(E8:E17)</f>
        <v>578651</v>
      </c>
      <c r="F7" s="61">
        <f>SUM(F8:F17)</f>
        <v>730747</v>
      </c>
      <c r="G7" s="61">
        <f>SUM(G8:G17)</f>
        <v>782450</v>
      </c>
      <c r="H7" s="61">
        <f>SUM(H8:H17)</f>
        <v>781700</v>
      </c>
      <c r="I7" s="61">
        <f>SUM(I8:I17)</f>
        <v>781700</v>
      </c>
    </row>
    <row r="8" spans="1:9">
      <c r="A8" s="122" t="s">
        <v>122</v>
      </c>
      <c r="B8" s="123"/>
      <c r="C8" s="124"/>
      <c r="D8" s="87" t="s">
        <v>49</v>
      </c>
      <c r="E8" s="9">
        <f>E20+E28+E47+E50</f>
        <v>8989</v>
      </c>
      <c r="F8" s="9">
        <v>9119</v>
      </c>
      <c r="G8" s="9">
        <v>16733</v>
      </c>
      <c r="H8" s="9">
        <v>15983</v>
      </c>
      <c r="I8" s="9">
        <v>15983</v>
      </c>
    </row>
    <row r="9" spans="1:9">
      <c r="A9" s="122" t="s">
        <v>130</v>
      </c>
      <c r="B9" s="123"/>
      <c r="C9" s="124"/>
      <c r="D9" s="87" t="s">
        <v>134</v>
      </c>
      <c r="E9" s="9">
        <v>0</v>
      </c>
      <c r="F9" s="9">
        <v>500</v>
      </c>
      <c r="G9" s="9">
        <v>300</v>
      </c>
      <c r="H9" s="9">
        <v>300</v>
      </c>
      <c r="I9" s="9">
        <v>300</v>
      </c>
    </row>
    <row r="10" spans="1:9" ht="25.5">
      <c r="A10" s="122" t="s">
        <v>130</v>
      </c>
      <c r="B10" s="123"/>
      <c r="C10" s="124"/>
      <c r="D10" s="87" t="s">
        <v>135</v>
      </c>
      <c r="E10" s="9">
        <v>175</v>
      </c>
      <c r="F10" s="9">
        <v>0</v>
      </c>
      <c r="G10" s="9">
        <v>0</v>
      </c>
      <c r="H10" s="9">
        <v>0</v>
      </c>
      <c r="I10" s="9">
        <v>0</v>
      </c>
    </row>
    <row r="11" spans="1:9" ht="25.5">
      <c r="A11" s="122" t="s">
        <v>124</v>
      </c>
      <c r="B11" s="123"/>
      <c r="C11" s="124"/>
      <c r="D11" s="87" t="s">
        <v>123</v>
      </c>
      <c r="E11" s="9">
        <v>86</v>
      </c>
      <c r="F11" s="9">
        <v>113</v>
      </c>
      <c r="G11" s="9">
        <v>0</v>
      </c>
      <c r="H11" s="9"/>
      <c r="I11" s="9">
        <v>0</v>
      </c>
    </row>
    <row r="12" spans="1:9">
      <c r="A12" s="122" t="s">
        <v>125</v>
      </c>
      <c r="B12" s="123"/>
      <c r="C12" s="124"/>
      <c r="D12" s="87" t="s">
        <v>54</v>
      </c>
      <c r="E12" s="9">
        <f>E30+E40</f>
        <v>72846</v>
      </c>
      <c r="F12" s="9">
        <v>75845</v>
      </c>
      <c r="G12" s="9">
        <v>87560</v>
      </c>
      <c r="H12" s="9">
        <v>87560</v>
      </c>
      <c r="I12" s="9">
        <v>87560</v>
      </c>
    </row>
    <row r="13" spans="1:9">
      <c r="A13" s="122" t="s">
        <v>126</v>
      </c>
      <c r="B13" s="123"/>
      <c r="C13" s="124"/>
      <c r="D13" s="87" t="s">
        <v>50</v>
      </c>
      <c r="E13" s="9">
        <v>390</v>
      </c>
      <c r="F13" s="9">
        <v>3635</v>
      </c>
      <c r="G13" s="9">
        <v>9046</v>
      </c>
      <c r="H13" s="9">
        <v>9046</v>
      </c>
      <c r="I13" s="9">
        <v>9046</v>
      </c>
    </row>
    <row r="14" spans="1:9">
      <c r="A14" s="122" t="s">
        <v>128</v>
      </c>
      <c r="B14" s="123"/>
      <c r="C14" s="124"/>
      <c r="D14" s="87" t="s">
        <v>129</v>
      </c>
      <c r="E14" s="9">
        <f>E33+E53+E70+E73</f>
        <v>495628</v>
      </c>
      <c r="F14" s="9">
        <v>639981</v>
      </c>
      <c r="G14" s="9">
        <v>668311</v>
      </c>
      <c r="H14" s="9">
        <v>668311</v>
      </c>
      <c r="I14" s="9">
        <v>668311</v>
      </c>
    </row>
    <row r="15" spans="1:9" ht="25.5">
      <c r="A15" s="122" t="s">
        <v>128</v>
      </c>
      <c r="B15" s="123"/>
      <c r="C15" s="124"/>
      <c r="D15" s="87" t="s">
        <v>138</v>
      </c>
      <c r="E15" s="9">
        <v>0</v>
      </c>
      <c r="F15" s="9">
        <v>392</v>
      </c>
      <c r="G15" s="9">
        <v>0</v>
      </c>
      <c r="H15" s="9">
        <v>0</v>
      </c>
      <c r="I15" s="9">
        <v>0</v>
      </c>
    </row>
    <row r="16" spans="1:9">
      <c r="A16" s="122" t="s">
        <v>127</v>
      </c>
      <c r="B16" s="123"/>
      <c r="C16" s="124"/>
      <c r="D16" s="87" t="s">
        <v>131</v>
      </c>
      <c r="E16" s="9">
        <v>178</v>
      </c>
      <c r="F16" s="9">
        <v>1000</v>
      </c>
      <c r="G16" s="9">
        <v>500</v>
      </c>
      <c r="H16" s="9">
        <v>500</v>
      </c>
      <c r="I16" s="9">
        <v>500</v>
      </c>
    </row>
    <row r="17" spans="1:9" ht="25.5">
      <c r="A17" s="122" t="s">
        <v>127</v>
      </c>
      <c r="B17" s="123"/>
      <c r="C17" s="124"/>
      <c r="D17" s="87" t="s">
        <v>132</v>
      </c>
      <c r="E17" s="9">
        <v>359</v>
      </c>
      <c r="F17" s="9">
        <v>162</v>
      </c>
      <c r="G17" s="9">
        <v>0</v>
      </c>
      <c r="H17" s="9">
        <v>0</v>
      </c>
      <c r="I17" s="9">
        <v>0</v>
      </c>
    </row>
    <row r="18" spans="1:9" ht="25.5" customHeight="1">
      <c r="A18" s="140" t="s">
        <v>45</v>
      </c>
      <c r="B18" s="141"/>
      <c r="C18" s="142"/>
      <c r="D18" s="84" t="s">
        <v>98</v>
      </c>
      <c r="E18" s="85">
        <f>E19</f>
        <v>732</v>
      </c>
      <c r="F18" s="85">
        <f>F19</f>
        <v>6837</v>
      </c>
      <c r="G18" s="86">
        <f>G19</f>
        <v>19850</v>
      </c>
      <c r="H18" s="86">
        <f t="shared" ref="H18:I18" si="1">H19</f>
        <v>19850</v>
      </c>
      <c r="I18" s="86">
        <f t="shared" si="1"/>
        <v>19850</v>
      </c>
    </row>
    <row r="19" spans="1:9" ht="25.5" customHeight="1">
      <c r="A19" s="143" t="s">
        <v>46</v>
      </c>
      <c r="B19" s="144"/>
      <c r="C19" s="145"/>
      <c r="D19" s="77" t="s">
        <v>99</v>
      </c>
      <c r="E19" s="81">
        <f>E20+E23</f>
        <v>732</v>
      </c>
      <c r="F19" s="88">
        <f>F20+F23</f>
        <v>6837</v>
      </c>
      <c r="G19" s="88">
        <f>G20+G23</f>
        <v>19850</v>
      </c>
      <c r="H19" s="88">
        <f t="shared" ref="H19:I19" si="2">H20+H23</f>
        <v>19850</v>
      </c>
      <c r="I19" s="88">
        <f t="shared" si="2"/>
        <v>19850</v>
      </c>
    </row>
    <row r="20" spans="1:9" ht="15" customHeight="1">
      <c r="A20" s="146" t="s">
        <v>47</v>
      </c>
      <c r="B20" s="147"/>
      <c r="C20" s="148"/>
      <c r="D20" s="68" t="s">
        <v>49</v>
      </c>
      <c r="E20" s="65">
        <f>E21+E22</f>
        <v>342</v>
      </c>
      <c r="F20" s="61">
        <f>SUM(F21:F22)</f>
        <v>3202</v>
      </c>
      <c r="G20" s="61">
        <f>G21+G22</f>
        <v>10804</v>
      </c>
      <c r="H20" s="61">
        <f t="shared" ref="H20:I20" si="3">H21+H22</f>
        <v>10804</v>
      </c>
      <c r="I20" s="61">
        <f t="shared" si="3"/>
        <v>10804</v>
      </c>
    </row>
    <row r="21" spans="1:9">
      <c r="A21" s="125">
        <v>31</v>
      </c>
      <c r="B21" s="126"/>
      <c r="C21" s="127"/>
      <c r="D21" s="69" t="s">
        <v>11</v>
      </c>
      <c r="E21" s="8">
        <v>317</v>
      </c>
      <c r="F21" s="9">
        <v>2953</v>
      </c>
      <c r="G21" s="9">
        <v>10002</v>
      </c>
      <c r="H21" s="9">
        <v>10002</v>
      </c>
      <c r="I21" s="9">
        <v>10002</v>
      </c>
    </row>
    <row r="22" spans="1:9">
      <c r="A22" s="125">
        <v>32</v>
      </c>
      <c r="B22" s="126"/>
      <c r="C22" s="127"/>
      <c r="D22" s="69" t="s">
        <v>17</v>
      </c>
      <c r="E22" s="8">
        <v>25</v>
      </c>
      <c r="F22" s="9">
        <v>249</v>
      </c>
      <c r="G22" s="9">
        <v>802</v>
      </c>
      <c r="H22" s="9">
        <v>802</v>
      </c>
      <c r="I22" s="9">
        <v>802</v>
      </c>
    </row>
    <row r="23" spans="1:9" ht="15" customHeight="1">
      <c r="A23" s="137" t="s">
        <v>48</v>
      </c>
      <c r="B23" s="138"/>
      <c r="C23" s="139"/>
      <c r="D23" s="68" t="s">
        <v>50</v>
      </c>
      <c r="E23" s="65">
        <f>E24+E25</f>
        <v>390</v>
      </c>
      <c r="F23" s="61">
        <f>SUM(F24:F25)</f>
        <v>3635</v>
      </c>
      <c r="G23" s="61">
        <f>G24+G25</f>
        <v>9046</v>
      </c>
      <c r="H23" s="61">
        <f t="shared" ref="H23:I23" si="4">H24+H25</f>
        <v>9046</v>
      </c>
      <c r="I23" s="61">
        <f t="shared" si="4"/>
        <v>9046</v>
      </c>
    </row>
    <row r="24" spans="1:9">
      <c r="A24" s="70">
        <v>31</v>
      </c>
      <c r="B24" s="71"/>
      <c r="C24" s="72"/>
      <c r="D24" s="69" t="s">
        <v>11</v>
      </c>
      <c r="E24" s="8">
        <v>362</v>
      </c>
      <c r="F24" s="9">
        <v>3353</v>
      </c>
      <c r="G24" s="9">
        <v>8374</v>
      </c>
      <c r="H24" s="9">
        <v>8374</v>
      </c>
      <c r="I24" s="9">
        <v>8374</v>
      </c>
    </row>
    <row r="25" spans="1:9">
      <c r="A25" s="70">
        <v>32</v>
      </c>
      <c r="B25" s="71"/>
      <c r="C25" s="72"/>
      <c r="D25" s="69" t="s">
        <v>17</v>
      </c>
      <c r="E25" s="8">
        <v>28</v>
      </c>
      <c r="F25" s="9">
        <v>282</v>
      </c>
      <c r="G25" s="9">
        <v>672</v>
      </c>
      <c r="H25" s="9">
        <v>672</v>
      </c>
      <c r="I25" s="9">
        <v>672</v>
      </c>
    </row>
    <row r="26" spans="1:9" ht="25.5" customHeight="1">
      <c r="A26" s="140" t="s">
        <v>51</v>
      </c>
      <c r="B26" s="141"/>
      <c r="C26" s="142"/>
      <c r="D26" s="84" t="s">
        <v>53</v>
      </c>
      <c r="E26" s="85">
        <v>560227</v>
      </c>
      <c r="F26" s="86">
        <f>F27+F39</f>
        <v>702346</v>
      </c>
      <c r="G26" s="86">
        <f>G27+G39+G42</f>
        <v>742085</v>
      </c>
      <c r="H26" s="86">
        <f t="shared" ref="H26:I26" si="5">H27+H39+H42</f>
        <v>742085</v>
      </c>
      <c r="I26" s="86">
        <f t="shared" si="5"/>
        <v>742085</v>
      </c>
    </row>
    <row r="27" spans="1:9" ht="15" customHeight="1">
      <c r="A27" s="143" t="s">
        <v>52</v>
      </c>
      <c r="B27" s="144"/>
      <c r="C27" s="145"/>
      <c r="D27" s="77" t="s">
        <v>101</v>
      </c>
      <c r="E27" s="82">
        <v>544656</v>
      </c>
      <c r="F27" s="88">
        <f>F28+F30+F33+F37</f>
        <v>689461</v>
      </c>
      <c r="G27" s="88">
        <f>G28+G30+G33</f>
        <v>717485</v>
      </c>
      <c r="H27" s="88">
        <f>H28+H30+H33</f>
        <v>717485</v>
      </c>
      <c r="I27" s="88">
        <f>I28+I30+I33</f>
        <v>717485</v>
      </c>
    </row>
    <row r="28" spans="1:9" ht="15" customHeight="1">
      <c r="A28" s="146" t="s">
        <v>47</v>
      </c>
      <c r="B28" s="147"/>
      <c r="C28" s="148"/>
      <c r="D28" s="68" t="s">
        <v>49</v>
      </c>
      <c r="E28" s="65">
        <f>E29</f>
        <v>5275</v>
      </c>
      <c r="F28" s="93">
        <f>F29</f>
        <v>1679</v>
      </c>
      <c r="G28" s="93">
        <f t="shared" ref="G28:I28" si="6">G29</f>
        <v>1679</v>
      </c>
      <c r="H28" s="93">
        <f t="shared" si="6"/>
        <v>1679</v>
      </c>
      <c r="I28" s="93">
        <f t="shared" si="6"/>
        <v>1679</v>
      </c>
    </row>
    <row r="29" spans="1:9">
      <c r="A29" s="125">
        <v>32</v>
      </c>
      <c r="B29" s="126"/>
      <c r="C29" s="127"/>
      <c r="D29" s="69" t="s">
        <v>17</v>
      </c>
      <c r="E29" s="8">
        <v>5275</v>
      </c>
      <c r="F29" s="9">
        <v>1679</v>
      </c>
      <c r="G29" s="9">
        <v>1679</v>
      </c>
      <c r="H29" s="9">
        <v>1679</v>
      </c>
      <c r="I29" s="9">
        <v>1679</v>
      </c>
    </row>
    <row r="30" spans="1:9" ht="25.5" customHeight="1">
      <c r="A30" s="131" t="s">
        <v>102</v>
      </c>
      <c r="B30" s="132"/>
      <c r="C30" s="133"/>
      <c r="D30" s="68" t="s">
        <v>54</v>
      </c>
      <c r="E30" s="65">
        <f>E31+E32</f>
        <v>57275</v>
      </c>
      <c r="F30" s="61">
        <f>F31+F32</f>
        <v>62960</v>
      </c>
      <c r="G30" s="61">
        <f>G31+G32</f>
        <v>62960</v>
      </c>
      <c r="H30" s="61">
        <f t="shared" ref="H30:I30" si="7">H31+H32</f>
        <v>62960</v>
      </c>
      <c r="I30" s="61">
        <f t="shared" si="7"/>
        <v>62960</v>
      </c>
    </row>
    <row r="31" spans="1:9" ht="15" customHeight="1">
      <c r="A31" s="125">
        <v>32</v>
      </c>
      <c r="B31" s="126"/>
      <c r="C31" s="127"/>
      <c r="D31" s="69" t="s">
        <v>17</v>
      </c>
      <c r="E31" s="8">
        <v>56964</v>
      </c>
      <c r="F31" s="9">
        <v>62682</v>
      </c>
      <c r="G31" s="9">
        <v>62680</v>
      </c>
      <c r="H31" s="9">
        <v>62680</v>
      </c>
      <c r="I31" s="9">
        <v>62680</v>
      </c>
    </row>
    <row r="32" spans="1:9" ht="15" customHeight="1">
      <c r="A32" s="70">
        <v>34</v>
      </c>
      <c r="B32" s="71"/>
      <c r="C32" s="72"/>
      <c r="D32" s="69" t="s">
        <v>44</v>
      </c>
      <c r="E32" s="8">
        <v>311</v>
      </c>
      <c r="F32" s="9">
        <v>278</v>
      </c>
      <c r="G32" s="9">
        <v>280</v>
      </c>
      <c r="H32" s="9">
        <v>280</v>
      </c>
      <c r="I32" s="9">
        <v>280</v>
      </c>
    </row>
    <row r="33" spans="1:9" ht="15" customHeight="1">
      <c r="A33" s="131" t="s">
        <v>55</v>
      </c>
      <c r="B33" s="132"/>
      <c r="C33" s="133"/>
      <c r="D33" s="68" t="s">
        <v>56</v>
      </c>
      <c r="E33" s="65">
        <f>E34+E35+E36</f>
        <v>482106</v>
      </c>
      <c r="F33" s="61">
        <f>F34+F35</f>
        <v>624430</v>
      </c>
      <c r="G33" s="61">
        <f>SUM(G34:G36)</f>
        <v>652846</v>
      </c>
      <c r="H33" s="61">
        <f t="shared" ref="H33:I33" si="8">SUM(H34:H36)</f>
        <v>652846</v>
      </c>
      <c r="I33" s="61">
        <f t="shared" si="8"/>
        <v>652846</v>
      </c>
    </row>
    <row r="34" spans="1:9" ht="15" customHeight="1">
      <c r="A34" s="125">
        <v>31</v>
      </c>
      <c r="B34" s="126"/>
      <c r="C34" s="127"/>
      <c r="D34" s="69" t="s">
        <v>57</v>
      </c>
      <c r="E34" s="8">
        <v>465207</v>
      </c>
      <c r="F34" s="9">
        <v>606947</v>
      </c>
      <c r="G34" s="9">
        <v>634870</v>
      </c>
      <c r="H34" s="9">
        <v>634870</v>
      </c>
      <c r="I34" s="9">
        <v>634870</v>
      </c>
    </row>
    <row r="35" spans="1:9">
      <c r="A35" s="125">
        <v>32</v>
      </c>
      <c r="B35" s="126"/>
      <c r="C35" s="127"/>
      <c r="D35" s="69" t="s">
        <v>17</v>
      </c>
      <c r="E35" s="8">
        <v>16801</v>
      </c>
      <c r="F35" s="9">
        <v>17483</v>
      </c>
      <c r="G35" s="9">
        <v>17976</v>
      </c>
      <c r="H35" s="9">
        <v>17976</v>
      </c>
      <c r="I35" s="9">
        <v>17976</v>
      </c>
    </row>
    <row r="36" spans="1:9">
      <c r="A36" s="125">
        <v>34</v>
      </c>
      <c r="B36" s="126"/>
      <c r="C36" s="127"/>
      <c r="D36" s="69" t="s">
        <v>44</v>
      </c>
      <c r="E36" s="8">
        <v>98</v>
      </c>
      <c r="F36" s="9">
        <v>0</v>
      </c>
      <c r="G36" s="9">
        <v>0</v>
      </c>
      <c r="H36" s="9">
        <v>0</v>
      </c>
      <c r="I36" s="9">
        <v>0</v>
      </c>
    </row>
    <row r="37" spans="1:9" ht="22.5" customHeight="1">
      <c r="A37" s="137" t="s">
        <v>139</v>
      </c>
      <c r="B37" s="138"/>
      <c r="C37" s="139"/>
      <c r="D37" s="68" t="s">
        <v>138</v>
      </c>
      <c r="E37" s="65">
        <v>0</v>
      </c>
      <c r="F37" s="61">
        <f>F38</f>
        <v>392</v>
      </c>
      <c r="G37" s="61">
        <v>0</v>
      </c>
      <c r="H37" s="61">
        <v>0</v>
      </c>
      <c r="I37" s="61">
        <v>0</v>
      </c>
    </row>
    <row r="38" spans="1:9">
      <c r="A38" s="89">
        <v>32</v>
      </c>
      <c r="B38" s="90"/>
      <c r="C38" s="91"/>
      <c r="D38" s="69" t="s">
        <v>17</v>
      </c>
      <c r="E38" s="8">
        <v>0</v>
      </c>
      <c r="F38" s="9">
        <v>392</v>
      </c>
      <c r="G38" s="9">
        <v>0</v>
      </c>
      <c r="H38" s="9"/>
      <c r="I38" s="10"/>
    </row>
    <row r="39" spans="1:9" ht="15" customHeight="1">
      <c r="A39" s="128" t="s">
        <v>58</v>
      </c>
      <c r="B39" s="129"/>
      <c r="C39" s="130"/>
      <c r="D39" s="77" t="s">
        <v>59</v>
      </c>
      <c r="E39" s="81">
        <f t="shared" ref="E39:G40" si="9">E40</f>
        <v>15571</v>
      </c>
      <c r="F39" s="88">
        <f t="shared" si="9"/>
        <v>12885</v>
      </c>
      <c r="G39" s="88">
        <f t="shared" si="9"/>
        <v>7800</v>
      </c>
      <c r="H39" s="88">
        <f t="shared" ref="H39:I39" si="10">H40</f>
        <v>7800</v>
      </c>
      <c r="I39" s="88">
        <f t="shared" si="10"/>
        <v>7800</v>
      </c>
    </row>
    <row r="40" spans="1:9" ht="15" customHeight="1">
      <c r="A40" s="137" t="s">
        <v>60</v>
      </c>
      <c r="B40" s="138"/>
      <c r="C40" s="139"/>
      <c r="D40" s="68" t="s">
        <v>54</v>
      </c>
      <c r="E40" s="65">
        <f t="shared" si="9"/>
        <v>15571</v>
      </c>
      <c r="F40" s="93">
        <f t="shared" si="9"/>
        <v>12885</v>
      </c>
      <c r="G40" s="61">
        <f t="shared" si="9"/>
        <v>7800</v>
      </c>
      <c r="H40" s="61">
        <f t="shared" ref="H40:I40" si="11">H41</f>
        <v>7800</v>
      </c>
      <c r="I40" s="61">
        <f t="shared" si="11"/>
        <v>7800</v>
      </c>
    </row>
    <row r="41" spans="1:9">
      <c r="A41" s="125">
        <v>32</v>
      </c>
      <c r="B41" s="126"/>
      <c r="C41" s="127"/>
      <c r="D41" s="69" t="s">
        <v>17</v>
      </c>
      <c r="E41" s="8">
        <v>15571</v>
      </c>
      <c r="F41" s="9">
        <v>12885</v>
      </c>
      <c r="G41" s="9">
        <v>7800</v>
      </c>
      <c r="H41" s="9">
        <v>7800</v>
      </c>
      <c r="I41" s="9">
        <v>7800</v>
      </c>
    </row>
    <row r="42" spans="1:9" ht="25.5" customHeight="1">
      <c r="A42" s="128" t="s">
        <v>140</v>
      </c>
      <c r="B42" s="129"/>
      <c r="C42" s="130"/>
      <c r="D42" s="92" t="s">
        <v>141</v>
      </c>
      <c r="E42" s="81">
        <f>E43</f>
        <v>0</v>
      </c>
      <c r="F42" s="81">
        <f>F43</f>
        <v>0</v>
      </c>
      <c r="G42" s="81">
        <v>16800</v>
      </c>
      <c r="H42" s="81">
        <v>16800</v>
      </c>
      <c r="I42" s="81">
        <v>16800</v>
      </c>
    </row>
    <row r="43" spans="1:9">
      <c r="A43" s="137" t="s">
        <v>60</v>
      </c>
      <c r="B43" s="138"/>
      <c r="C43" s="139"/>
      <c r="D43" s="69" t="s">
        <v>54</v>
      </c>
      <c r="E43" s="8">
        <f>E44</f>
        <v>0</v>
      </c>
      <c r="F43" s="8">
        <f>F44</f>
        <v>0</v>
      </c>
      <c r="G43" s="9">
        <v>16800</v>
      </c>
      <c r="H43" s="9">
        <v>16800</v>
      </c>
      <c r="I43" s="9">
        <v>16800</v>
      </c>
    </row>
    <row r="44" spans="1:9" ht="25.5">
      <c r="A44" s="89">
        <v>42</v>
      </c>
      <c r="B44" s="73"/>
      <c r="C44" s="69"/>
      <c r="D44" s="69" t="s">
        <v>23</v>
      </c>
      <c r="E44" s="8">
        <v>0</v>
      </c>
      <c r="F44" s="9">
        <v>0</v>
      </c>
      <c r="G44" s="9">
        <v>16800</v>
      </c>
      <c r="H44" s="9">
        <v>16800</v>
      </c>
      <c r="I44" s="9">
        <v>16800</v>
      </c>
    </row>
    <row r="45" spans="1:9" ht="38.25">
      <c r="A45" s="140" t="s">
        <v>103</v>
      </c>
      <c r="B45" s="141"/>
      <c r="C45" s="142"/>
      <c r="D45" s="84" t="s">
        <v>104</v>
      </c>
      <c r="E45" s="85">
        <v>17692</v>
      </c>
      <c r="F45" s="86">
        <f>F46+F49+F52+F55+F62+F69+F72</f>
        <v>21564</v>
      </c>
      <c r="G45" s="86">
        <f>G46+G49+G52+G55+G62+G69+G72</f>
        <v>20515</v>
      </c>
      <c r="H45" s="86">
        <f t="shared" ref="H45:I45" si="12">H46+H49+H52+H55+H62+H69+H72</f>
        <v>19765</v>
      </c>
      <c r="I45" s="86">
        <f t="shared" si="12"/>
        <v>19765</v>
      </c>
    </row>
    <row r="46" spans="1:9" ht="25.5" customHeight="1">
      <c r="A46" s="143" t="s">
        <v>61</v>
      </c>
      <c r="B46" s="144"/>
      <c r="C46" s="145"/>
      <c r="D46" s="77" t="s">
        <v>105</v>
      </c>
      <c r="E46" s="81">
        <f t="shared" ref="E46:G47" si="13">E47</f>
        <v>3082</v>
      </c>
      <c r="F46" s="88">
        <f t="shared" si="13"/>
        <v>3200</v>
      </c>
      <c r="G46" s="88">
        <f t="shared" si="13"/>
        <v>3500</v>
      </c>
      <c r="H46" s="88">
        <f t="shared" ref="H46:I46" si="14">H47</f>
        <v>3500</v>
      </c>
      <c r="I46" s="88">
        <f t="shared" si="14"/>
        <v>3500</v>
      </c>
    </row>
    <row r="47" spans="1:9" ht="32.25" customHeight="1">
      <c r="A47" s="137" t="s">
        <v>106</v>
      </c>
      <c r="B47" s="138"/>
      <c r="C47" s="139"/>
      <c r="D47" s="68" t="s">
        <v>49</v>
      </c>
      <c r="E47" s="8">
        <f t="shared" si="13"/>
        <v>3082</v>
      </c>
      <c r="F47" s="9">
        <f t="shared" si="13"/>
        <v>3200</v>
      </c>
      <c r="G47" s="9">
        <f t="shared" si="13"/>
        <v>3500</v>
      </c>
      <c r="H47" s="9">
        <f t="shared" ref="H47:I47" si="15">H48</f>
        <v>3500</v>
      </c>
      <c r="I47" s="9">
        <f t="shared" si="15"/>
        <v>3500</v>
      </c>
    </row>
    <row r="48" spans="1:9">
      <c r="A48" s="125">
        <v>37</v>
      </c>
      <c r="B48" s="126"/>
      <c r="C48" s="127"/>
      <c r="D48" s="69" t="s">
        <v>62</v>
      </c>
      <c r="E48" s="8">
        <v>3082</v>
      </c>
      <c r="F48" s="9">
        <v>3200</v>
      </c>
      <c r="G48" s="9">
        <v>3500</v>
      </c>
      <c r="H48" s="9">
        <v>3500</v>
      </c>
      <c r="I48" s="9">
        <v>3500</v>
      </c>
    </row>
    <row r="49" spans="1:9" ht="15" customHeight="1">
      <c r="A49" s="143" t="s">
        <v>63</v>
      </c>
      <c r="B49" s="144"/>
      <c r="C49" s="145"/>
      <c r="D49" s="77" t="s">
        <v>64</v>
      </c>
      <c r="E49" s="81">
        <f t="shared" ref="E49:G50" si="16">E50</f>
        <v>290</v>
      </c>
      <c r="F49" s="94">
        <f t="shared" si="16"/>
        <v>1038</v>
      </c>
      <c r="G49" s="88">
        <f t="shared" si="16"/>
        <v>750</v>
      </c>
      <c r="H49" s="88">
        <f t="shared" ref="H49:I49" si="17">H50</f>
        <v>0</v>
      </c>
      <c r="I49" s="88">
        <f t="shared" si="17"/>
        <v>0</v>
      </c>
    </row>
    <row r="50" spans="1:9" ht="28.5" customHeight="1">
      <c r="A50" s="137" t="s">
        <v>106</v>
      </c>
      <c r="B50" s="138"/>
      <c r="C50" s="139"/>
      <c r="D50" s="68" t="s">
        <v>49</v>
      </c>
      <c r="E50" s="8">
        <f t="shared" si="16"/>
        <v>290</v>
      </c>
      <c r="F50" s="9">
        <f t="shared" si="16"/>
        <v>1038</v>
      </c>
      <c r="G50" s="9">
        <f t="shared" si="16"/>
        <v>750</v>
      </c>
      <c r="H50" s="9">
        <v>0</v>
      </c>
      <c r="I50" s="9">
        <v>0</v>
      </c>
    </row>
    <row r="51" spans="1:9">
      <c r="A51" s="125">
        <v>32</v>
      </c>
      <c r="B51" s="126"/>
      <c r="C51" s="127"/>
      <c r="D51" s="69" t="s">
        <v>17</v>
      </c>
      <c r="E51" s="8">
        <v>290</v>
      </c>
      <c r="F51" s="9">
        <v>1038</v>
      </c>
      <c r="G51" s="9">
        <v>750</v>
      </c>
      <c r="H51" s="9">
        <v>0</v>
      </c>
      <c r="I51" s="9">
        <v>0</v>
      </c>
    </row>
    <row r="52" spans="1:9" ht="25.5">
      <c r="A52" s="134" t="s">
        <v>65</v>
      </c>
      <c r="B52" s="135"/>
      <c r="C52" s="136"/>
      <c r="D52" s="77" t="s">
        <v>66</v>
      </c>
      <c r="E52" s="81">
        <f>E53</f>
        <v>5045</v>
      </c>
      <c r="F52" s="81">
        <f>F53</f>
        <v>5000</v>
      </c>
      <c r="G52" s="81">
        <v>5500</v>
      </c>
      <c r="H52" s="81">
        <v>5500</v>
      </c>
      <c r="I52" s="81">
        <v>5500</v>
      </c>
    </row>
    <row r="53" spans="1:9">
      <c r="A53" s="131" t="s">
        <v>55</v>
      </c>
      <c r="B53" s="132"/>
      <c r="C53" s="133"/>
      <c r="D53" s="68" t="s">
        <v>129</v>
      </c>
      <c r="E53" s="8">
        <f>E54</f>
        <v>5045</v>
      </c>
      <c r="F53" s="9">
        <f>F54</f>
        <v>5000</v>
      </c>
      <c r="G53" s="9">
        <v>5500</v>
      </c>
      <c r="H53" s="9">
        <v>5500</v>
      </c>
      <c r="I53" s="9">
        <v>5500</v>
      </c>
    </row>
    <row r="54" spans="1:9">
      <c r="A54" s="125">
        <v>42</v>
      </c>
      <c r="B54" s="126"/>
      <c r="C54" s="127"/>
      <c r="D54" s="69" t="s">
        <v>67</v>
      </c>
      <c r="E54" s="8">
        <v>5045</v>
      </c>
      <c r="F54" s="9">
        <v>5000</v>
      </c>
      <c r="G54" s="9">
        <v>5500</v>
      </c>
      <c r="H54" s="9">
        <v>5500</v>
      </c>
      <c r="I54" s="9">
        <v>5500</v>
      </c>
    </row>
    <row r="55" spans="1:9">
      <c r="A55" s="134" t="s">
        <v>73</v>
      </c>
      <c r="B55" s="135"/>
      <c r="C55" s="136"/>
      <c r="D55" s="77" t="s">
        <v>75</v>
      </c>
      <c r="E55" s="81">
        <f>E58+E60</f>
        <v>537</v>
      </c>
      <c r="F55" s="81">
        <f>F56+F58+F60</f>
        <v>1275</v>
      </c>
      <c r="G55" s="81">
        <f>G58</f>
        <v>500</v>
      </c>
      <c r="H55" s="81">
        <f t="shared" ref="H55:I55" si="18">H58</f>
        <v>500</v>
      </c>
      <c r="I55" s="81">
        <f t="shared" si="18"/>
        <v>500</v>
      </c>
    </row>
    <row r="56" spans="1:9" ht="25.5">
      <c r="A56" s="131" t="s">
        <v>107</v>
      </c>
      <c r="B56" s="132"/>
      <c r="C56" s="133"/>
      <c r="D56" s="68" t="s">
        <v>108</v>
      </c>
      <c r="E56" s="65">
        <v>0</v>
      </c>
      <c r="F56" s="61">
        <f>F57</f>
        <v>113</v>
      </c>
      <c r="G56" s="95">
        <v>0</v>
      </c>
      <c r="H56" s="61">
        <v>0</v>
      </c>
      <c r="I56" s="61">
        <v>0</v>
      </c>
    </row>
    <row r="57" spans="1:9">
      <c r="A57" s="74">
        <v>32</v>
      </c>
      <c r="B57" s="75"/>
      <c r="C57" s="76"/>
      <c r="D57" s="69" t="s">
        <v>17</v>
      </c>
      <c r="E57" s="8">
        <v>0</v>
      </c>
      <c r="F57" s="9">
        <v>113</v>
      </c>
      <c r="G57" s="9">
        <v>0</v>
      </c>
      <c r="H57" s="9">
        <v>0</v>
      </c>
      <c r="I57" s="9">
        <v>0</v>
      </c>
    </row>
    <row r="58" spans="1:9">
      <c r="A58" s="131" t="s">
        <v>74</v>
      </c>
      <c r="B58" s="132"/>
      <c r="C58" s="133"/>
      <c r="D58" s="68" t="s">
        <v>131</v>
      </c>
      <c r="E58" s="65">
        <f>E59</f>
        <v>178</v>
      </c>
      <c r="F58" s="61">
        <f>F59</f>
        <v>1000</v>
      </c>
      <c r="G58" s="61">
        <v>500</v>
      </c>
      <c r="H58" s="61">
        <v>500</v>
      </c>
      <c r="I58" s="61">
        <v>500</v>
      </c>
    </row>
    <row r="59" spans="1:9">
      <c r="A59" s="74">
        <v>32</v>
      </c>
      <c r="B59" s="71"/>
      <c r="C59" s="72"/>
      <c r="D59" s="69" t="s">
        <v>17</v>
      </c>
      <c r="E59" s="8">
        <v>178</v>
      </c>
      <c r="F59" s="9">
        <v>1000</v>
      </c>
      <c r="G59" s="9">
        <v>500</v>
      </c>
      <c r="H59" s="9">
        <v>500</v>
      </c>
      <c r="I59" s="9">
        <v>500</v>
      </c>
    </row>
    <row r="60" spans="1:9" ht="15.75" customHeight="1">
      <c r="A60" s="131" t="s">
        <v>109</v>
      </c>
      <c r="B60" s="132"/>
      <c r="C60" s="133"/>
      <c r="D60" s="68" t="s">
        <v>133</v>
      </c>
      <c r="E60" s="65">
        <f>E61</f>
        <v>359</v>
      </c>
      <c r="F60" s="61">
        <f>F61</f>
        <v>162</v>
      </c>
      <c r="G60" s="61">
        <v>0</v>
      </c>
      <c r="H60" s="61">
        <v>0</v>
      </c>
      <c r="I60" s="61">
        <v>0</v>
      </c>
    </row>
    <row r="61" spans="1:9">
      <c r="A61" s="74">
        <v>32</v>
      </c>
      <c r="B61" s="73"/>
      <c r="C61" s="69"/>
      <c r="D61" s="69" t="s">
        <v>17</v>
      </c>
      <c r="E61" s="8">
        <v>359</v>
      </c>
      <c r="F61" s="9">
        <v>162</v>
      </c>
      <c r="G61" s="9">
        <v>0</v>
      </c>
      <c r="H61" s="9">
        <v>0</v>
      </c>
      <c r="I61" s="9">
        <v>0</v>
      </c>
    </row>
    <row r="62" spans="1:9">
      <c r="A62" s="134" t="s">
        <v>73</v>
      </c>
      <c r="B62" s="135"/>
      <c r="C62" s="136"/>
      <c r="D62" s="77" t="s">
        <v>110</v>
      </c>
      <c r="E62" s="81">
        <f>E65+E67</f>
        <v>261</v>
      </c>
      <c r="F62" s="81">
        <f>F63</f>
        <v>500</v>
      </c>
      <c r="G62" s="81">
        <f>G63</f>
        <v>300</v>
      </c>
      <c r="H62" s="81">
        <f t="shared" ref="H62:I62" si="19">H63</f>
        <v>300</v>
      </c>
      <c r="I62" s="81">
        <f t="shared" si="19"/>
        <v>300</v>
      </c>
    </row>
    <row r="63" spans="1:9" ht="23.25" customHeight="1">
      <c r="A63" s="131" t="s">
        <v>111</v>
      </c>
      <c r="B63" s="132"/>
      <c r="C63" s="133"/>
      <c r="D63" s="68" t="s">
        <v>134</v>
      </c>
      <c r="E63" s="65">
        <v>0</v>
      </c>
      <c r="F63" s="61">
        <f>F64</f>
        <v>500</v>
      </c>
      <c r="G63" s="61">
        <f t="shared" ref="G63:I63" si="20">G64</f>
        <v>300</v>
      </c>
      <c r="H63" s="61">
        <f t="shared" si="20"/>
        <v>300</v>
      </c>
      <c r="I63" s="61">
        <f t="shared" si="20"/>
        <v>300</v>
      </c>
    </row>
    <row r="64" spans="1:9">
      <c r="A64" s="125">
        <v>32</v>
      </c>
      <c r="B64" s="126"/>
      <c r="C64" s="127"/>
      <c r="D64" s="68" t="s">
        <v>17</v>
      </c>
      <c r="E64" s="8">
        <v>0</v>
      </c>
      <c r="F64" s="9">
        <v>500</v>
      </c>
      <c r="G64" s="9">
        <v>300</v>
      </c>
      <c r="H64" s="9">
        <v>300</v>
      </c>
      <c r="I64" s="9">
        <v>300</v>
      </c>
    </row>
    <row r="65" spans="1:9" ht="23.25" customHeight="1">
      <c r="A65" s="131" t="s">
        <v>117</v>
      </c>
      <c r="B65" s="132"/>
      <c r="C65" s="133"/>
      <c r="D65" s="68" t="s">
        <v>118</v>
      </c>
      <c r="E65" s="65">
        <f>E66</f>
        <v>175</v>
      </c>
      <c r="F65" s="65">
        <v>0</v>
      </c>
      <c r="G65" s="65">
        <v>0</v>
      </c>
      <c r="H65" s="65">
        <v>0</v>
      </c>
      <c r="I65" s="65">
        <v>0</v>
      </c>
    </row>
    <row r="66" spans="1:9">
      <c r="A66" s="125">
        <v>32</v>
      </c>
      <c r="B66" s="126"/>
      <c r="C66" s="127"/>
      <c r="D66" s="68" t="s">
        <v>17</v>
      </c>
      <c r="E66" s="8">
        <v>175</v>
      </c>
      <c r="F66" s="8">
        <v>0</v>
      </c>
      <c r="G66" s="8">
        <v>0</v>
      </c>
      <c r="H66" s="8">
        <v>0</v>
      </c>
      <c r="I66" s="8">
        <v>0</v>
      </c>
    </row>
    <row r="67" spans="1:9" ht="25.5">
      <c r="A67" s="131" t="s">
        <v>107</v>
      </c>
      <c r="B67" s="132"/>
      <c r="C67" s="133"/>
      <c r="D67" s="68" t="s">
        <v>108</v>
      </c>
      <c r="E67" s="81">
        <f>E68</f>
        <v>86</v>
      </c>
      <c r="F67" s="65">
        <v>0</v>
      </c>
      <c r="G67" s="65">
        <v>0</v>
      </c>
      <c r="H67" s="65">
        <v>0</v>
      </c>
      <c r="I67" s="65">
        <v>0</v>
      </c>
    </row>
    <row r="68" spans="1:9">
      <c r="A68" s="74">
        <v>32</v>
      </c>
      <c r="B68" s="75"/>
      <c r="C68" s="76"/>
      <c r="D68" s="69" t="s">
        <v>17</v>
      </c>
      <c r="E68" s="8">
        <v>86</v>
      </c>
      <c r="F68" s="8">
        <v>0</v>
      </c>
      <c r="G68" s="8">
        <v>0</v>
      </c>
      <c r="H68" s="8">
        <v>0</v>
      </c>
      <c r="I68" s="8">
        <v>0</v>
      </c>
    </row>
    <row r="69" spans="1:9">
      <c r="A69" s="134" t="s">
        <v>68</v>
      </c>
      <c r="B69" s="135"/>
      <c r="C69" s="136"/>
      <c r="D69" s="77" t="s">
        <v>69</v>
      </c>
      <c r="E69" s="81">
        <f>E70</f>
        <v>8401</v>
      </c>
      <c r="F69" s="81">
        <f>F70</f>
        <v>10474</v>
      </c>
      <c r="G69" s="81">
        <f>G70</f>
        <v>9888</v>
      </c>
      <c r="H69" s="81">
        <f t="shared" ref="H69:I69" si="21">H70</f>
        <v>9888</v>
      </c>
      <c r="I69" s="81">
        <f t="shared" si="21"/>
        <v>9888</v>
      </c>
    </row>
    <row r="70" spans="1:9">
      <c r="A70" s="131" t="s">
        <v>55</v>
      </c>
      <c r="B70" s="132"/>
      <c r="C70" s="133"/>
      <c r="D70" s="68" t="s">
        <v>129</v>
      </c>
      <c r="E70" s="8">
        <f>E71</f>
        <v>8401</v>
      </c>
      <c r="F70" s="9">
        <f>F71</f>
        <v>10474</v>
      </c>
      <c r="G70" s="9">
        <v>9888</v>
      </c>
      <c r="H70" s="9">
        <v>9888</v>
      </c>
      <c r="I70" s="9">
        <v>9888</v>
      </c>
    </row>
    <row r="71" spans="1:9">
      <c r="A71" s="125">
        <v>32</v>
      </c>
      <c r="B71" s="126"/>
      <c r="C71" s="127"/>
      <c r="D71" s="69" t="s">
        <v>17</v>
      </c>
      <c r="E71" s="8">
        <v>8401</v>
      </c>
      <c r="F71" s="9">
        <v>10474</v>
      </c>
      <c r="G71" s="9">
        <v>9888</v>
      </c>
      <c r="H71" s="9">
        <v>9888</v>
      </c>
      <c r="I71" s="9">
        <v>9888</v>
      </c>
    </row>
    <row r="72" spans="1:9" ht="25.5">
      <c r="A72" s="134" t="s">
        <v>70</v>
      </c>
      <c r="B72" s="135"/>
      <c r="C72" s="136"/>
      <c r="D72" s="77" t="s">
        <v>71</v>
      </c>
      <c r="E72" s="81">
        <f>E73</f>
        <v>76</v>
      </c>
      <c r="F72" s="81">
        <f>F73</f>
        <v>77</v>
      </c>
      <c r="G72" s="81">
        <f t="shared" ref="G72:I72" si="22">G73</f>
        <v>77</v>
      </c>
      <c r="H72" s="81">
        <f t="shared" si="22"/>
        <v>77</v>
      </c>
      <c r="I72" s="81">
        <f t="shared" si="22"/>
        <v>77</v>
      </c>
    </row>
    <row r="73" spans="1:9">
      <c r="A73" s="131" t="s">
        <v>55</v>
      </c>
      <c r="B73" s="132"/>
      <c r="C73" s="133"/>
      <c r="D73" s="68" t="s">
        <v>129</v>
      </c>
      <c r="E73" s="8">
        <f>E74</f>
        <v>76</v>
      </c>
      <c r="F73" s="8">
        <f>F74</f>
        <v>77</v>
      </c>
      <c r="G73" s="8">
        <f t="shared" ref="G73:I73" si="23">G74</f>
        <v>77</v>
      </c>
      <c r="H73" s="8">
        <f t="shared" si="23"/>
        <v>77</v>
      </c>
      <c r="I73" s="8">
        <f t="shared" si="23"/>
        <v>77</v>
      </c>
    </row>
    <row r="74" spans="1:9">
      <c r="A74" s="125">
        <v>38</v>
      </c>
      <c r="B74" s="126"/>
      <c r="C74" s="127"/>
      <c r="D74" s="69" t="s">
        <v>100</v>
      </c>
      <c r="E74" s="8">
        <v>76</v>
      </c>
      <c r="F74" s="8">
        <v>77</v>
      </c>
      <c r="G74" s="8">
        <v>77</v>
      </c>
      <c r="H74" s="8">
        <v>77</v>
      </c>
      <c r="I74" s="8">
        <v>77</v>
      </c>
    </row>
  </sheetData>
  <mergeCells count="63">
    <mergeCell ref="A1:I1"/>
    <mergeCell ref="A3:I3"/>
    <mergeCell ref="A5:C5"/>
    <mergeCell ref="A20:C20"/>
    <mergeCell ref="A21:C21"/>
    <mergeCell ref="A6:C6"/>
    <mergeCell ref="A7:C7"/>
    <mergeCell ref="A8:C8"/>
    <mergeCell ref="A9:C9"/>
    <mergeCell ref="A17:C17"/>
    <mergeCell ref="A11:C11"/>
    <mergeCell ref="A10:C10"/>
    <mergeCell ref="A12:C12"/>
    <mergeCell ref="A13:C13"/>
    <mergeCell ref="A16:C16"/>
    <mergeCell ref="A14:C14"/>
    <mergeCell ref="A22:C22"/>
    <mergeCell ref="A23:C23"/>
    <mergeCell ref="A18:C18"/>
    <mergeCell ref="A19:C19"/>
    <mergeCell ref="A27:C27"/>
    <mergeCell ref="A26:C26"/>
    <mergeCell ref="A30:C30"/>
    <mergeCell ref="A31:C31"/>
    <mergeCell ref="A28:C28"/>
    <mergeCell ref="A29:C29"/>
    <mergeCell ref="A33:C33"/>
    <mergeCell ref="A34:C34"/>
    <mergeCell ref="A35:C35"/>
    <mergeCell ref="A36:C36"/>
    <mergeCell ref="A41:C41"/>
    <mergeCell ref="A48:C48"/>
    <mergeCell ref="A37:C37"/>
    <mergeCell ref="A42:C42"/>
    <mergeCell ref="A43:C43"/>
    <mergeCell ref="A71:C71"/>
    <mergeCell ref="A58:C58"/>
    <mergeCell ref="A45:C45"/>
    <mergeCell ref="A46:C46"/>
    <mergeCell ref="A47:C47"/>
    <mergeCell ref="A49:C49"/>
    <mergeCell ref="A50:C50"/>
    <mergeCell ref="A54:C54"/>
    <mergeCell ref="A52:C52"/>
    <mergeCell ref="A53:C53"/>
    <mergeCell ref="A55:C55"/>
    <mergeCell ref="A56:C56"/>
    <mergeCell ref="A15:C15"/>
    <mergeCell ref="A74:C74"/>
    <mergeCell ref="A39:C39"/>
    <mergeCell ref="A66:C66"/>
    <mergeCell ref="A70:C70"/>
    <mergeCell ref="A72:C72"/>
    <mergeCell ref="A73:C73"/>
    <mergeCell ref="A60:C60"/>
    <mergeCell ref="A62:C62"/>
    <mergeCell ref="A63:C63"/>
    <mergeCell ref="A64:C64"/>
    <mergeCell ref="A69:C69"/>
    <mergeCell ref="A67:C67"/>
    <mergeCell ref="A65:C65"/>
    <mergeCell ref="A51:C51"/>
    <mergeCell ref="A40:C40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Prihodi i rashodi prema izvorim</vt:lpstr>
      <vt:lpstr>Rashodi po funk klas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2024-11-26T07:31:04Z</cp:lastPrinted>
  <dcterms:created xsi:type="dcterms:W3CDTF">2022-08-12T12:51:27Z</dcterms:created>
  <dcterms:modified xsi:type="dcterms:W3CDTF">2024-12-12T09:30:47Z</dcterms:modified>
</cp:coreProperties>
</file>